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виконком 27.12.2024\"/>
    </mc:Choice>
  </mc:AlternateContent>
  <bookViews>
    <workbookView xWindow="0" yWindow="0" windowWidth="15570" windowHeight="11025"/>
  </bookViews>
  <sheets>
    <sheet name="Дод 1 (2)" sheetId="4" r:id="rId1"/>
  </sheets>
  <definedNames>
    <definedName name="_xlnm.Print_Titles" localSheetId="0">'Дод 1 (2)'!$10:$14</definedName>
    <definedName name="_xlnm.Print_Area" localSheetId="0">'Дод 1 (2)'!$A$1:$N$124</definedName>
  </definedNames>
  <calcPr calcId="162913"/>
</workbook>
</file>

<file path=xl/calcChain.xml><?xml version="1.0" encoding="utf-8"?>
<calcChain xmlns="http://schemas.openxmlformats.org/spreadsheetml/2006/main">
  <c r="M104" i="4" l="1"/>
  <c r="M105" i="4"/>
  <c r="I103" i="4" l="1"/>
  <c r="G104" i="4"/>
  <c r="M24" i="4"/>
  <c r="M27" i="4"/>
  <c r="M33" i="4"/>
  <c r="M48" i="4"/>
  <c r="M49" i="4"/>
  <c r="M53" i="4"/>
  <c r="M56" i="4"/>
  <c r="M57" i="4"/>
  <c r="M60" i="4"/>
  <c r="M61" i="4"/>
  <c r="M63" i="4"/>
  <c r="M72" i="4"/>
  <c r="M73" i="4"/>
  <c r="M74" i="4"/>
  <c r="M77" i="4"/>
  <c r="M78" i="4"/>
  <c r="M79" i="4"/>
  <c r="M80" i="4"/>
  <c r="M84" i="4"/>
  <c r="M86" i="4"/>
  <c r="M87" i="4"/>
  <c r="M88" i="4"/>
  <c r="M91" i="4"/>
  <c r="M94" i="4"/>
  <c r="M97" i="4"/>
  <c r="M98" i="4"/>
  <c r="M101" i="4"/>
  <c r="M106" i="4"/>
  <c r="M107" i="4"/>
  <c r="M108" i="4"/>
  <c r="M109" i="4"/>
  <c r="M113" i="4"/>
  <c r="M117" i="4"/>
  <c r="M118" i="4"/>
  <c r="M120" i="4"/>
  <c r="L18" i="4"/>
  <c r="L19" i="4"/>
  <c r="L20" i="4"/>
  <c r="L21" i="4"/>
  <c r="L22" i="4"/>
  <c r="L23" i="4"/>
  <c r="K23" i="4" s="1"/>
  <c r="L25" i="4"/>
  <c r="K25" i="4" s="1"/>
  <c r="L28" i="4"/>
  <c r="L29" i="4"/>
  <c r="L31" i="4"/>
  <c r="L34" i="4"/>
  <c r="L35" i="4"/>
  <c r="L38" i="4"/>
  <c r="L39" i="4"/>
  <c r="L40" i="4"/>
  <c r="L41" i="4"/>
  <c r="L42" i="4"/>
  <c r="L43" i="4"/>
  <c r="L44" i="4"/>
  <c r="L45" i="4"/>
  <c r="L46" i="4"/>
  <c r="L48" i="4"/>
  <c r="L49" i="4"/>
  <c r="L51" i="4"/>
  <c r="L52" i="4"/>
  <c r="L53" i="4"/>
  <c r="L56" i="4"/>
  <c r="L57" i="4"/>
  <c r="L60" i="4"/>
  <c r="L61" i="4"/>
  <c r="L63" i="4"/>
  <c r="L64" i="4"/>
  <c r="L67" i="4"/>
  <c r="L68" i="4"/>
  <c r="L69" i="4"/>
  <c r="L70" i="4"/>
  <c r="L72" i="4"/>
  <c r="L73" i="4"/>
  <c r="L74" i="4"/>
  <c r="L77" i="4"/>
  <c r="L78" i="4"/>
  <c r="K78" i="4" s="1"/>
  <c r="L79" i="4"/>
  <c r="K79" i="4" s="1"/>
  <c r="L80" i="4"/>
  <c r="L81" i="4"/>
  <c r="L84" i="4"/>
  <c r="L85" i="4"/>
  <c r="L86" i="4"/>
  <c r="L87" i="4"/>
  <c r="L88" i="4"/>
  <c r="L91" i="4"/>
  <c r="K91" i="4" s="1"/>
  <c r="L92" i="4"/>
  <c r="L93" i="4"/>
  <c r="L94" i="4"/>
  <c r="L95" i="4"/>
  <c r="L96" i="4"/>
  <c r="L97" i="4"/>
  <c r="L98" i="4"/>
  <c r="L102" i="4"/>
  <c r="L104" i="4"/>
  <c r="K104" i="4" s="1"/>
  <c r="L105" i="4"/>
  <c r="L106" i="4"/>
  <c r="L107" i="4"/>
  <c r="K107" i="4" s="1"/>
  <c r="L109" i="4"/>
  <c r="L111" i="4"/>
  <c r="K111" i="4" s="1"/>
  <c r="L112" i="4"/>
  <c r="L113" i="4"/>
  <c r="L114" i="4"/>
  <c r="L115" i="4"/>
  <c r="L116" i="4"/>
  <c r="L117" i="4"/>
  <c r="H17" i="4"/>
  <c r="D17" i="4"/>
  <c r="G23" i="4"/>
  <c r="D24" i="4"/>
  <c r="C24" i="4" s="1"/>
  <c r="C23" i="4"/>
  <c r="C25" i="4"/>
  <c r="G25" i="4"/>
  <c r="H24" i="4"/>
  <c r="G24" i="4" s="1"/>
  <c r="H103" i="4"/>
  <c r="D103" i="4"/>
  <c r="C104" i="4"/>
  <c r="C120" i="4"/>
  <c r="K70" i="4"/>
  <c r="H50" i="4"/>
  <c r="H76" i="4"/>
  <c r="H75" i="4" s="1"/>
  <c r="K61" i="4" l="1"/>
  <c r="K60" i="4"/>
  <c r="D16" i="4"/>
  <c r="K94" i="4"/>
  <c r="K106" i="4"/>
  <c r="K109" i="4"/>
  <c r="L103" i="4"/>
  <c r="L17" i="4"/>
  <c r="L24" i="4"/>
  <c r="K24" i="4" s="1"/>
  <c r="K81" i="4"/>
  <c r="K120" i="4"/>
  <c r="G120" i="4"/>
  <c r="I119" i="4"/>
  <c r="E119" i="4"/>
  <c r="K118" i="4"/>
  <c r="G118" i="4"/>
  <c r="C118" i="4"/>
  <c r="K117" i="4"/>
  <c r="G117" i="4"/>
  <c r="C117" i="4"/>
  <c r="G116" i="4"/>
  <c r="C116" i="4"/>
  <c r="K115" i="4"/>
  <c r="G115" i="4"/>
  <c r="C115" i="4"/>
  <c r="K114" i="4"/>
  <c r="G114" i="4"/>
  <c r="C114" i="4"/>
  <c r="K113" i="4"/>
  <c r="G113" i="4"/>
  <c r="C113" i="4"/>
  <c r="K112" i="4"/>
  <c r="G112" i="4"/>
  <c r="C112" i="4"/>
  <c r="G111" i="4"/>
  <c r="C111" i="4"/>
  <c r="N110" i="4"/>
  <c r="J110" i="4"/>
  <c r="I110" i="4"/>
  <c r="H110" i="4"/>
  <c r="F110" i="4"/>
  <c r="E110" i="4"/>
  <c r="D110" i="4"/>
  <c r="G109" i="4"/>
  <c r="G108" i="4" s="1"/>
  <c r="C109" i="4"/>
  <c r="C108" i="4" s="1"/>
  <c r="H108" i="4"/>
  <c r="D108" i="4"/>
  <c r="G107" i="4"/>
  <c r="C107" i="4"/>
  <c r="G106" i="4"/>
  <c r="C106" i="4"/>
  <c r="G105" i="4"/>
  <c r="C105" i="4"/>
  <c r="N103" i="4"/>
  <c r="J103" i="4"/>
  <c r="J100" i="4" s="1"/>
  <c r="J99" i="4" s="1"/>
  <c r="F103" i="4"/>
  <c r="E103" i="4"/>
  <c r="K102" i="4"/>
  <c r="G102" i="4"/>
  <c r="C102" i="4"/>
  <c r="H101" i="4"/>
  <c r="D101" i="4"/>
  <c r="C101" i="4" s="1"/>
  <c r="N98" i="4"/>
  <c r="K98" i="4"/>
  <c r="G98" i="4"/>
  <c r="C98" i="4"/>
  <c r="N97" i="4"/>
  <c r="N96" i="4" s="1"/>
  <c r="N95" i="4" s="1"/>
  <c r="K97" i="4"/>
  <c r="G97" i="4"/>
  <c r="C97" i="4"/>
  <c r="J96" i="4"/>
  <c r="J95" i="4" s="1"/>
  <c r="I96" i="4"/>
  <c r="G96" i="4" s="1"/>
  <c r="F96" i="4"/>
  <c r="F95" i="4" s="1"/>
  <c r="E96" i="4"/>
  <c r="G94" i="4"/>
  <c r="C94" i="4"/>
  <c r="N93" i="4"/>
  <c r="J93" i="4"/>
  <c r="I93" i="4"/>
  <c r="G93" i="4" s="1"/>
  <c r="F93" i="4"/>
  <c r="E93" i="4"/>
  <c r="G91" i="4"/>
  <c r="C91" i="4"/>
  <c r="N90" i="4"/>
  <c r="N89" i="4" s="1"/>
  <c r="J90" i="4"/>
  <c r="J89" i="4" s="1"/>
  <c r="I90" i="4"/>
  <c r="H90" i="4"/>
  <c r="H89" i="4" s="1"/>
  <c r="F90" i="4"/>
  <c r="F89" i="4" s="1"/>
  <c r="E90" i="4"/>
  <c r="D90" i="4"/>
  <c r="I89" i="4"/>
  <c r="K88" i="4"/>
  <c r="G88" i="4"/>
  <c r="C88" i="4"/>
  <c r="K87" i="4"/>
  <c r="G87" i="4"/>
  <c r="C87" i="4"/>
  <c r="K86" i="4"/>
  <c r="G86" i="4"/>
  <c r="C86" i="4"/>
  <c r="K85" i="4"/>
  <c r="G85" i="4"/>
  <c r="C85" i="4"/>
  <c r="K84" i="4"/>
  <c r="G84" i="4"/>
  <c r="C84" i="4"/>
  <c r="N83" i="4"/>
  <c r="N82" i="4" s="1"/>
  <c r="J83" i="4"/>
  <c r="J82" i="4" s="1"/>
  <c r="I83" i="4"/>
  <c r="I82" i="4" s="1"/>
  <c r="H83" i="4"/>
  <c r="H82" i="4" s="1"/>
  <c r="F83" i="4"/>
  <c r="E83" i="4"/>
  <c r="D83" i="4"/>
  <c r="F82" i="4"/>
  <c r="G81" i="4"/>
  <c r="C81" i="4"/>
  <c r="K80" i="4"/>
  <c r="G80" i="4"/>
  <c r="C80" i="4"/>
  <c r="N79" i="4"/>
  <c r="J79" i="4"/>
  <c r="G79" i="4"/>
  <c r="F79" i="4"/>
  <c r="C79" i="4"/>
  <c r="G78" i="4"/>
  <c r="C78" i="4"/>
  <c r="K77" i="4"/>
  <c r="G77" i="4"/>
  <c r="C77" i="4"/>
  <c r="N76" i="4"/>
  <c r="J76" i="4"/>
  <c r="I76" i="4"/>
  <c r="I75" i="4" s="1"/>
  <c r="F76" i="4"/>
  <c r="E76" i="4"/>
  <c r="D76" i="4"/>
  <c r="L76" i="4" s="1"/>
  <c r="K74" i="4"/>
  <c r="G74" i="4"/>
  <c r="C74" i="4"/>
  <c r="K73" i="4"/>
  <c r="G73" i="4"/>
  <c r="C73" i="4"/>
  <c r="K72" i="4"/>
  <c r="G72" i="4"/>
  <c r="C72" i="4"/>
  <c r="N71" i="4"/>
  <c r="J71" i="4"/>
  <c r="I71" i="4"/>
  <c r="H71" i="4"/>
  <c r="F71" i="4"/>
  <c r="E71" i="4"/>
  <c r="D71" i="4"/>
  <c r="G70" i="4"/>
  <c r="C70" i="4"/>
  <c r="K69" i="4"/>
  <c r="G69" i="4"/>
  <c r="C69" i="4"/>
  <c r="K68" i="4"/>
  <c r="G68" i="4"/>
  <c r="C68" i="4"/>
  <c r="K67" i="4"/>
  <c r="G67" i="4"/>
  <c r="C67" i="4"/>
  <c r="N66" i="4"/>
  <c r="J66" i="4"/>
  <c r="I66" i="4"/>
  <c r="H66" i="4"/>
  <c r="F66" i="4"/>
  <c r="E66" i="4"/>
  <c r="D66" i="4"/>
  <c r="K64" i="4"/>
  <c r="G64" i="4"/>
  <c r="C64" i="4"/>
  <c r="K63" i="4"/>
  <c r="G63" i="4"/>
  <c r="C63" i="4"/>
  <c r="N62" i="4"/>
  <c r="N59" i="4" s="1"/>
  <c r="J62" i="4"/>
  <c r="J59" i="4" s="1"/>
  <c r="I62" i="4"/>
  <c r="I59" i="4" s="1"/>
  <c r="H62" i="4"/>
  <c r="F62" i="4"/>
  <c r="F59" i="4" s="1"/>
  <c r="E62" i="4"/>
  <c r="D62" i="4"/>
  <c r="G61" i="4"/>
  <c r="C61" i="4"/>
  <c r="G60" i="4"/>
  <c r="C60" i="4"/>
  <c r="K57" i="4"/>
  <c r="G57" i="4"/>
  <c r="C57" i="4"/>
  <c r="K56" i="4"/>
  <c r="G56" i="4"/>
  <c r="C56" i="4"/>
  <c r="N55" i="4"/>
  <c r="N54" i="4" s="1"/>
  <c r="J55" i="4"/>
  <c r="J54" i="4" s="1"/>
  <c r="I55" i="4"/>
  <c r="I54" i="4" s="1"/>
  <c r="H55" i="4"/>
  <c r="F55" i="4"/>
  <c r="F54" i="4" s="1"/>
  <c r="E55" i="4"/>
  <c r="D55" i="4"/>
  <c r="K53" i="4"/>
  <c r="G53" i="4"/>
  <c r="C53" i="4"/>
  <c r="K52" i="4"/>
  <c r="G52" i="4"/>
  <c r="C52" i="4"/>
  <c r="K51" i="4"/>
  <c r="G51" i="4"/>
  <c r="C51" i="4"/>
  <c r="N50" i="4"/>
  <c r="J50" i="4"/>
  <c r="I50" i="4"/>
  <c r="G50" i="4" s="1"/>
  <c r="F50" i="4"/>
  <c r="E50" i="4"/>
  <c r="D50" i="4"/>
  <c r="L50" i="4" s="1"/>
  <c r="K49" i="4"/>
  <c r="G49" i="4"/>
  <c r="C49" i="4"/>
  <c r="K48" i="4"/>
  <c r="G48" i="4"/>
  <c r="C48" i="4"/>
  <c r="N47" i="4"/>
  <c r="J47" i="4"/>
  <c r="I47" i="4"/>
  <c r="H47" i="4"/>
  <c r="F47" i="4"/>
  <c r="E47" i="4"/>
  <c r="D47" i="4"/>
  <c r="K46" i="4"/>
  <c r="G46" i="4"/>
  <c r="C46" i="4"/>
  <c r="K45" i="4"/>
  <c r="G45" i="4"/>
  <c r="C45" i="4"/>
  <c r="K44" i="4"/>
  <c r="G44" i="4"/>
  <c r="C44" i="4"/>
  <c r="K43" i="4"/>
  <c r="G43" i="4"/>
  <c r="C43" i="4"/>
  <c r="K42" i="4"/>
  <c r="G42" i="4"/>
  <c r="C42" i="4"/>
  <c r="K41" i="4"/>
  <c r="G41" i="4"/>
  <c r="C41" i="4"/>
  <c r="K40" i="4"/>
  <c r="G40" i="4"/>
  <c r="C40" i="4"/>
  <c r="K39" i="4"/>
  <c r="G39" i="4"/>
  <c r="C39" i="4"/>
  <c r="K38" i="4"/>
  <c r="G38" i="4"/>
  <c r="C38" i="4"/>
  <c r="N37" i="4"/>
  <c r="J37" i="4"/>
  <c r="I37" i="4"/>
  <c r="H37" i="4"/>
  <c r="F37" i="4"/>
  <c r="E37" i="4"/>
  <c r="D37" i="4"/>
  <c r="K35" i="4"/>
  <c r="G35" i="4"/>
  <c r="C35" i="4"/>
  <c r="G34" i="4"/>
  <c r="C34" i="4"/>
  <c r="H33" i="4"/>
  <c r="H32" i="4" s="1"/>
  <c r="D33" i="4"/>
  <c r="N32" i="4"/>
  <c r="J32" i="4"/>
  <c r="I32" i="4"/>
  <c r="F32" i="4"/>
  <c r="E32" i="4"/>
  <c r="G31" i="4"/>
  <c r="C31" i="4"/>
  <c r="N30" i="4"/>
  <c r="N26" i="4" s="1"/>
  <c r="J30" i="4"/>
  <c r="J26" i="4" s="1"/>
  <c r="I30" i="4"/>
  <c r="H30" i="4"/>
  <c r="F30" i="4"/>
  <c r="F26" i="4" s="1"/>
  <c r="E30" i="4"/>
  <c r="E26" i="4" s="1"/>
  <c r="D30" i="4"/>
  <c r="K29" i="4"/>
  <c r="G29" i="4"/>
  <c r="C29" i="4"/>
  <c r="K28" i="4"/>
  <c r="G28" i="4"/>
  <c r="C28" i="4"/>
  <c r="H27" i="4"/>
  <c r="G27" i="4" s="1"/>
  <c r="D27" i="4"/>
  <c r="K22" i="4"/>
  <c r="G22" i="4"/>
  <c r="C22" i="4"/>
  <c r="K21" i="4"/>
  <c r="G21" i="4"/>
  <c r="C21" i="4"/>
  <c r="K20" i="4"/>
  <c r="G20" i="4"/>
  <c r="C20" i="4"/>
  <c r="K19" i="4"/>
  <c r="G19" i="4"/>
  <c r="C19" i="4"/>
  <c r="K18" i="4"/>
  <c r="G18" i="4"/>
  <c r="C18" i="4"/>
  <c r="N17" i="4"/>
  <c r="N16" i="4" s="1"/>
  <c r="J17" i="4"/>
  <c r="J16" i="4" s="1"/>
  <c r="I17" i="4"/>
  <c r="I16" i="4" s="1"/>
  <c r="F17" i="4"/>
  <c r="F16" i="4" s="1"/>
  <c r="E17" i="4"/>
  <c r="M37" i="4" l="1"/>
  <c r="M17" i="4"/>
  <c r="L71" i="4"/>
  <c r="F92" i="4"/>
  <c r="E100" i="4"/>
  <c r="M103" i="4"/>
  <c r="K103" i="4" s="1"/>
  <c r="N75" i="4"/>
  <c r="G90" i="4"/>
  <c r="C17" i="4"/>
  <c r="L108" i="4"/>
  <c r="K108" i="4" s="1"/>
  <c r="C93" i="4"/>
  <c r="M93" i="4"/>
  <c r="K93" i="4" s="1"/>
  <c r="C96" i="4"/>
  <c r="M96" i="4"/>
  <c r="F36" i="4"/>
  <c r="F15" i="4" s="1"/>
  <c r="L47" i="4"/>
  <c r="M71" i="4"/>
  <c r="E75" i="4"/>
  <c r="M75" i="4" s="1"/>
  <c r="M76" i="4"/>
  <c r="K76" i="4" s="1"/>
  <c r="N100" i="4"/>
  <c r="N99" i="4" s="1"/>
  <c r="L30" i="4"/>
  <c r="G30" i="4"/>
  <c r="M47" i="4"/>
  <c r="D54" i="4"/>
  <c r="L55" i="4"/>
  <c r="E59" i="4"/>
  <c r="M59" i="4" s="1"/>
  <c r="M62" i="4"/>
  <c r="I65" i="4"/>
  <c r="I58" i="4" s="1"/>
  <c r="C90" i="4"/>
  <c r="L90" i="4"/>
  <c r="K90" i="4" s="1"/>
  <c r="L110" i="4"/>
  <c r="E16" i="4"/>
  <c r="M16" i="4" s="1"/>
  <c r="M30" i="4"/>
  <c r="M32" i="4"/>
  <c r="M50" i="4"/>
  <c r="K50" i="4" s="1"/>
  <c r="E54" i="4"/>
  <c r="M54" i="4" s="1"/>
  <c r="M55" i="4"/>
  <c r="M66" i="4"/>
  <c r="D89" i="4"/>
  <c r="E89" i="4"/>
  <c r="M89" i="4" s="1"/>
  <c r="M90" i="4"/>
  <c r="M110" i="4"/>
  <c r="C119" i="4"/>
  <c r="M119" i="4"/>
  <c r="K119" i="4" s="1"/>
  <c r="D82" i="4"/>
  <c r="L83" i="4"/>
  <c r="E82" i="4"/>
  <c r="M82" i="4" s="1"/>
  <c r="M83" i="4"/>
  <c r="G101" i="4"/>
  <c r="L101" i="4"/>
  <c r="K101" i="4" s="1"/>
  <c r="L66" i="4"/>
  <c r="D59" i="4"/>
  <c r="L62" i="4"/>
  <c r="L37" i="4"/>
  <c r="K37" i="4" s="1"/>
  <c r="C33" i="4"/>
  <c r="L33" i="4"/>
  <c r="K33" i="4" s="1"/>
  <c r="C27" i="4"/>
  <c r="L27" i="4"/>
  <c r="C110" i="4"/>
  <c r="I95" i="4"/>
  <c r="G95" i="4" s="1"/>
  <c r="K30" i="4"/>
  <c r="K31" i="4"/>
  <c r="K55" i="4"/>
  <c r="C37" i="4"/>
  <c r="G71" i="4"/>
  <c r="G89" i="4"/>
  <c r="F100" i="4"/>
  <c r="F99" i="4" s="1"/>
  <c r="K105" i="4"/>
  <c r="C30" i="4"/>
  <c r="N36" i="4"/>
  <c r="N15" i="4" s="1"/>
  <c r="E65" i="4"/>
  <c r="J65" i="4"/>
  <c r="J75" i="4"/>
  <c r="K34" i="4"/>
  <c r="H16" i="4"/>
  <c r="G16" i="4" s="1"/>
  <c r="K116" i="4"/>
  <c r="G119" i="4"/>
  <c r="C76" i="4"/>
  <c r="D75" i="4"/>
  <c r="F65" i="4"/>
  <c r="N65" i="4"/>
  <c r="N58" i="4" s="1"/>
  <c r="D65" i="4"/>
  <c r="D100" i="4"/>
  <c r="E95" i="4"/>
  <c r="E92" i="4" s="1"/>
  <c r="I26" i="4"/>
  <c r="M26" i="4" s="1"/>
  <c r="I36" i="4"/>
  <c r="E36" i="4"/>
  <c r="J36" i="4"/>
  <c r="J15" i="4" s="1"/>
  <c r="D32" i="4"/>
  <c r="G62" i="4"/>
  <c r="G66" i="4"/>
  <c r="G82" i="4"/>
  <c r="G83" i="4"/>
  <c r="J92" i="4"/>
  <c r="G103" i="4"/>
  <c r="H100" i="4"/>
  <c r="H99" i="4" s="1"/>
  <c r="K17" i="4"/>
  <c r="D36" i="4"/>
  <c r="G47" i="4"/>
  <c r="G55" i="4"/>
  <c r="F75" i="4"/>
  <c r="H36" i="4"/>
  <c r="C54" i="4"/>
  <c r="G75" i="4"/>
  <c r="G17" i="4"/>
  <c r="D26" i="4"/>
  <c r="H26" i="4"/>
  <c r="K27" i="4"/>
  <c r="G37" i="4"/>
  <c r="C47" i="4"/>
  <c r="C50" i="4"/>
  <c r="H54" i="4"/>
  <c r="G54" i="4" s="1"/>
  <c r="C55" i="4"/>
  <c r="H59" i="4"/>
  <c r="C62" i="4"/>
  <c r="H65" i="4"/>
  <c r="C66" i="4"/>
  <c r="C71" i="4"/>
  <c r="K71" i="4"/>
  <c r="G76" i="4"/>
  <c r="C83" i="4"/>
  <c r="N92" i="4"/>
  <c r="K96" i="4"/>
  <c r="C103" i="4"/>
  <c r="I100" i="4"/>
  <c r="I99" i="4" s="1"/>
  <c r="G110" i="4"/>
  <c r="E99" i="4"/>
  <c r="G32" i="4"/>
  <c r="G33" i="4"/>
  <c r="F58" i="4" l="1"/>
  <c r="C36" i="4"/>
  <c r="K83" i="4"/>
  <c r="K66" i="4"/>
  <c r="M65" i="4"/>
  <c r="I92" i="4"/>
  <c r="G92" i="4" s="1"/>
  <c r="G65" i="4"/>
  <c r="J58" i="4"/>
  <c r="J121" i="4" s="1"/>
  <c r="J122" i="4" s="1"/>
  <c r="M36" i="4"/>
  <c r="K47" i="4"/>
  <c r="I15" i="4"/>
  <c r="M100" i="4"/>
  <c r="M99" i="4"/>
  <c r="C89" i="4"/>
  <c r="L89" i="4"/>
  <c r="K89" i="4" s="1"/>
  <c r="I121" i="4"/>
  <c r="I122" i="4" s="1"/>
  <c r="K62" i="4"/>
  <c r="C92" i="4"/>
  <c r="M92" i="4"/>
  <c r="E58" i="4"/>
  <c r="M58" i="4" s="1"/>
  <c r="E15" i="4"/>
  <c r="M15" i="4" s="1"/>
  <c r="C95" i="4"/>
  <c r="M95" i="4"/>
  <c r="L54" i="4"/>
  <c r="K54" i="4" s="1"/>
  <c r="C82" i="4"/>
  <c r="L82" i="4"/>
  <c r="K82" i="4" s="1"/>
  <c r="D99" i="4"/>
  <c r="L99" i="4" s="1"/>
  <c r="L100" i="4"/>
  <c r="K100" i="4" s="1"/>
  <c r="L75" i="4"/>
  <c r="K75" i="4" s="1"/>
  <c r="L65" i="4"/>
  <c r="L59" i="4"/>
  <c r="C59" i="4"/>
  <c r="L36" i="4"/>
  <c r="K36" i="4" s="1"/>
  <c r="C32" i="4"/>
  <c r="L32" i="4"/>
  <c r="K32" i="4" s="1"/>
  <c r="C26" i="4"/>
  <c r="L26" i="4"/>
  <c r="K26" i="4" s="1"/>
  <c r="L16" i="4"/>
  <c r="K16" i="4" s="1"/>
  <c r="C65" i="4"/>
  <c r="H15" i="4"/>
  <c r="K110" i="4"/>
  <c r="F121" i="4"/>
  <c r="F122" i="4" s="1"/>
  <c r="G99" i="4"/>
  <c r="C100" i="4"/>
  <c r="G36" i="4"/>
  <c r="G26" i="4"/>
  <c r="K95" i="4"/>
  <c r="G100" i="4"/>
  <c r="K65" i="4"/>
  <c r="C16" i="4"/>
  <c r="D15" i="4"/>
  <c r="N121" i="4"/>
  <c r="N122" i="4" s="1"/>
  <c r="C75" i="4"/>
  <c r="D58" i="4"/>
  <c r="K59" i="4"/>
  <c r="G59" i="4"/>
  <c r="H58" i="4"/>
  <c r="C99" i="4" l="1"/>
  <c r="E121" i="4"/>
  <c r="E122" i="4" s="1"/>
  <c r="M122" i="4" s="1"/>
  <c r="C58" i="4"/>
  <c r="G15" i="4"/>
  <c r="L15" i="4"/>
  <c r="G58" i="4"/>
  <c r="L58" i="4"/>
  <c r="K58" i="4" s="1"/>
  <c r="K92" i="4"/>
  <c r="H121" i="4"/>
  <c r="D121" i="4"/>
  <c r="C15" i="4"/>
  <c r="K99" i="4"/>
  <c r="M121" i="4" l="1"/>
  <c r="G121" i="4"/>
  <c r="G122" i="4" s="1"/>
  <c r="H122" i="4"/>
  <c r="L121" i="4"/>
  <c r="D122" i="4"/>
  <c r="C122" i="4" s="1"/>
  <c r="C121" i="4"/>
  <c r="K15" i="4"/>
  <c r="L122" i="4" l="1"/>
  <c r="K122" i="4" s="1"/>
  <c r="K121" i="4"/>
</calcChain>
</file>

<file path=xl/sharedStrings.xml><?xml version="1.0" encoding="utf-8"?>
<sst xmlns="http://schemas.openxmlformats.org/spreadsheetml/2006/main" count="144" uniqueCount="127">
  <si>
    <t>Код</t>
  </si>
  <si>
    <t>Загальний фонд</t>
  </si>
  <si>
    <t>Спеціальний фонд</t>
  </si>
  <si>
    <t>Державне мито</t>
  </si>
  <si>
    <t>Адміністративні штрафи та інші санкції</t>
  </si>
  <si>
    <t>Власні надходження бюджетних установ</t>
  </si>
  <si>
    <t>Інші надходження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</si>
  <si>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</si>
  <si>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</si>
  <si>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</si>
  <si>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</si>
  <si>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</si>
  <si>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</si>
  <si>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Туристичний збір</t>
  </si>
  <si>
    <t>Єдиний податок</t>
  </si>
  <si>
    <t>Єдиний податок з юридичних осіб</t>
  </si>
  <si>
    <t>Єдиний податок з фізичних осіб</t>
  </si>
  <si>
    <t>Екологічний податок</t>
  </si>
  <si>
    <t>Надходження від розміщення відходів у спеціально відведених для цього місцях чи на об’єктах, крім розміщення окремих видів відходів як вторинної сировини</t>
  </si>
  <si>
    <t>Адміністративні збори та платежі, доходи від некомерційної господарської діяльності</t>
  </si>
  <si>
    <t>Державне мито, пов’язане з видачею та оформленням закордонних паспортів (посвідок) та паспортів громадян України</t>
  </si>
  <si>
    <t>Надходження від плати за послуги, що надаються бюджетними установами згідно із законодавством</t>
  </si>
  <si>
    <t>Офіційні трансферти</t>
  </si>
  <si>
    <t>Інші фонди</t>
  </si>
  <si>
    <t xml:space="preserve">Податкові надходження </t>
  </si>
  <si>
    <t xml:space="preserve">Податки на доходи, податки на прибуток, податки на збільшення ринкової вартості </t>
  </si>
  <si>
    <t xml:space="preserve">Інші податки та збори </t>
  </si>
  <si>
    <t xml:space="preserve">Неподаткові надходження </t>
  </si>
  <si>
    <t xml:space="preserve">Доходи від власності та підприємницької діяльності </t>
  </si>
  <si>
    <t xml:space="preserve">Інші неподаткові надходження                                                 </t>
  </si>
  <si>
    <t xml:space="preserve">Від органів державного управління </t>
  </si>
  <si>
    <t xml:space="preserve">Цільові фонди </t>
  </si>
  <si>
    <t>Туристичний збір, сплачений юридичними особами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</si>
  <si>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</si>
  <si>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</si>
  <si>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</si>
  <si>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Надходження коштів пайової участі у розвитку інфраструктури населеного пункту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</si>
  <si>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</si>
  <si>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реалізації в установленому порядку майна (крім нерухомого майна)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</si>
  <si>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</si>
  <si>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об’єктів житлової нерухомості</t>
  </si>
  <si>
    <t>Податок на нерухоме майно, відмінне від земельної ділянки, сплачений фізичними особами, які є власниками об’єктів житлової нерухомості</t>
  </si>
  <si>
    <t>Внутрішні податки на товари та послуги</t>
  </si>
  <si>
    <t>Акцизний податок з реалізації суб’єктами господарювання роздрібної торгівлі підакцизних товарів</t>
  </si>
  <si>
    <t>Плата за надання інших адміністративних послуг</t>
  </si>
  <si>
    <t>Податок та збір на доходи фізичних осіб</t>
  </si>
  <si>
    <t>Додаток 1</t>
  </si>
  <si>
    <t>Плата за надання адміністративних послуг</t>
  </si>
  <si>
    <t>Податок на нерухоме майно, відмінне від земельної ділянки,сплачений юридичними особами, які є власниками об’єктів нежитлової нерухомості</t>
  </si>
  <si>
    <t>Транспортний податок з юридичних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</si>
  <si>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</si>
  <si>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Кошти за шкоду, що заподіяна на земельних ділянках державної та комунальної власності, які ненадані у користування та не передані у власність, внаслідок їх самовільного зайняття, використання не за цільовим призначенням, зняттягрунтового покриву(родючого шару грунту) без спеціального дозволу</t>
  </si>
  <si>
    <t>Податок на нерухоме майно, відмінне від земельної ділянки, сплачений фізичними особами, які є власниками об’єктів нежитлової нерухомості</t>
  </si>
  <si>
    <t>Адміністративний збір за державну реєстрацію речових прав на нерухоме майно та їх обтяжень</t>
  </si>
  <si>
    <t>Адміністративний збір за проведення державної реєстрації юридичних осіб, фізичних осіб-підприємців та громадських формувань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</si>
  <si>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</si>
  <si>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</si>
  <si>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</si>
  <si>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 xml:space="preserve">Інші субвенції з місцевого бюджету </t>
  </si>
  <si>
    <t>у тому числі бюджет розвитку</t>
  </si>
  <si>
    <t>Усього</t>
  </si>
  <si>
    <t>усього</t>
  </si>
  <si>
    <t>Найменування згідно з Класифікацією доходів бюджету</t>
  </si>
  <si>
    <t>Усього доходів (без урахування міжбюджетних транфсертів)</t>
  </si>
  <si>
    <t>Разом доходів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</si>
  <si>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</si>
  <si>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</si>
  <si>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Рентна плата та плата за використання інших природних ресурсів</t>
  </si>
  <si>
    <t>(код бюджету)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</si>
  <si>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</si>
  <si>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 рубок головного користування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</si>
  <si>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</si>
  <si>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Дотації з державного бюджету місцевим бюджетам</t>
  </si>
  <si>
    <t>х</t>
  </si>
  <si>
    <t>Секретар ради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</si>
  <si>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</si>
  <si>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Рентна плата за спеціальне використання лісових ресурсів(крім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</si>
  <si>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грунтового покриву (родючого шару грунту)без спеціального дозволу; відшкодування збитків за погіршення якості грунтового покриву тощо та за неодержання доходів у зв'язку з тимчасовим невикористанням земельних ділянок </t>
  </si>
  <si>
    <t xml:space="preserve">восьмого скликання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</si>
  <si>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</si>
  <si>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Затверджено</t>
  </si>
  <si>
    <t>Рентна плата за користування надрами загальнодержавного значення</t>
  </si>
  <si>
    <t>Місцеві податки та збори, що сплачуються (перераховуються) згідно з Податковим кодексом України</t>
  </si>
  <si>
    <t>Рентна плата за користування надрами для видобування інших корисних копалин загальнодержавного значення</t>
  </si>
  <si>
    <t>Субвенція з державного бюджету місцевим бюджетам на реалізацію заходів, спрямованих на підвищення доступності широкосмугового доступу  до інтернету в сільській місцевості</t>
  </si>
  <si>
    <t>Субвенція з місцевого бюджету на забезпечення якісної, сучасної та доступної загальної середньої освіти «Нова українська школа» за рахунок відповідної субвенції з державного бюджету</t>
  </si>
  <si>
    <t>Плата за розміщення тимчасово вільних коштів місцевих бюджетів</t>
  </si>
  <si>
    <t>Державне мито не віднесене до інших категорій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</si>
  <si>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осіб-підприємців та громадських формувань, а також плата за надання інших платних послуг, пов'язаних з такою державною реєстрацією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</si>
  <si>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</si>
  <si>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Надходження коштів від відшкодування втрат сільськогосподарського і лісогосподарського виробництва</t>
  </si>
  <si>
    <t>Субвенція з місцевого бюджету за рахунок залишку коштів субвенції на надання державної підтримки особам з оосбливими освітніми потребами, що утворився на початок бюджетного періоду</t>
  </si>
  <si>
    <t>Дотації з місцевих бюджетів іншим місцевим бюджетам</t>
  </si>
  <si>
    <t>Дотація з місцевого бюджету на проведення розрахунків  протягом опалювального періоду за  комунальні послуги  та енергоносії , які споживаються установами, організаціями, підприємствами, що утримуються за рахунок відповідних місцевих бюджетів за рахунок  відповідної додаткової дотації з державного бюджету</t>
  </si>
  <si>
    <t>Туристичний збір, сплачений фізичними особами</t>
  </si>
  <si>
    <t>Надходження бюджетних установ від  додаткової (господарської) діяльності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</si>
  <si>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 підпунктом 213.1.14 пункту 213.1 статті 213 Податкового кодексу України</t>
  </si>
  <si>
    <t>Акцизний податок з реалізації суб'єктами господарювання роздрібної торгівлі підакцизних товарів (крім тих, що оподатковуються згідно з підпунктом 213.1.14 пункту 213.1 статті 213 Податкового кодексу України)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</si>
  <si>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</si>
  <si>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Валентина МАЛІГОН</t>
  </si>
  <si>
    <t>Доходи від операцій з капіталом</t>
  </si>
  <si>
    <t>Надходження від продажу основного капіталу</t>
  </si>
  <si>
    <t>Кошти від відчуження майна, що належить Автономній Республіці Крим та майна, що перебуває у комунальній власності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</si>
  <si>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</si>
  <si>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</si>
  <si>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пкнктом 61 розділу Х "Перехідні положення земельного кодексу України"</t>
  </si>
  <si>
    <t>Податок на доходи фізичних осіб у вигляді мінімального податкового зобов`язання, що підлягає сплаті фізичними особами</t>
  </si>
  <si>
    <t>Субвенція з місцевого бюджету на проектування, відновлення, будівництво, модернізацію, облаштування, ремонт об'єктів будівництва громадського призначення, соціальної сфери, культурної спадщини, житлово-комунального господарства, інших об'єктів, що мають вплив на життєдіяльність населення,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</si>
  <si>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</si>
  <si>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"Доходи  бюджету Попівської сільської територіальної громади на 2024 рік "                                                                                 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</si>
  <si>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</si>
  <si>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"Про  бюджет Попівської сільської територіальної громади  на 2024 рік"</t>
  </si>
  <si>
    <t>Внесено зміни</t>
  </si>
  <si>
    <t>Затверджено з урахуванням змін</t>
  </si>
  <si>
    <t xml:space="preserve">Зміни до додатку 1  до  рішення  Попівської сільської  ради "Про бюджет Попівської сільської територіальної громади на 2024 рік"  </t>
  </si>
  <si>
    <t>(грн.)</t>
  </si>
  <si>
    <t>Субвенція з місцевого бюджету за рахунок залишку коштів освітньої субвенції, що утворився на початок бюджетного періоду</t>
  </si>
  <si>
    <t>Цільові фонди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</si>
  <si>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</si>
  <si>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>Штрафні санкції, що застосовуються відповідно до Закону України "Про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пального"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</si>
  <si>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</si>
  <si>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</si>
  <si>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Податок на прибуток підприємств</t>
  </si>
  <si>
    <t>Податок на прибуток підприємств та фінансових установ комунальної власності </t>
  </si>
  <si>
    <t>Субвенція з державного бюджету місцевим бюджетам на  покращення якості гарячого харчування учнів початкових класів закладів загальної середньої освіти</t>
  </si>
  <si>
    <t xml:space="preserve">до рішення виконавчого комітету   </t>
  </si>
  <si>
    <t>від 27.12.2024 № 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</si>
</sst>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0">
    <font>
      <sz val="10"/>
      <name val="Arial Cyr"/>
      <charset val="204"/>
    </font>
    <font>
      <sz val="10"/>
      <color indexed="10"/>
      <name val="Times New Roman"/>
      <family val="1"/>
    </font>
    <font>
      <vertAlign val="superscript"/>
      <sz val="10"/>
      <color indexed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13"/>
      <name val="Times New Roman"/>
      <family val="1"/>
    </font>
    <font>
      <i/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u/>
      <sz val="14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u/>
      <sz val="10"/>
      <color theme="10"/>
      <name val="Arial Cyr"/>
      <charset val="204"/>
    </font>
    <font>
      <sz val="12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sz val="17"/>
      <color indexed="8"/>
      <name val="Times New Roman"/>
      <family val="1"/>
    </font>
    <font>
      <sz val="17"/>
      <name val="Times New Roman"/>
      <family val="1"/>
    </font>
    <font>
      <sz val="12"/>
      <color rgb="FF333333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 ANSI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2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5" fillId="0" borderId="0" xfId="0" applyFont="1" applyAlignment="1">
      <alignment horizontal="justify" vertical="top"/>
    </xf>
    <xf numFmtId="1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left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justify" vertical="center" wrapText="1"/>
    </xf>
    <xf numFmtId="4" fontId="22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1" xfId="0" applyNumberFormat="1" applyFont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4" fillId="4" borderId="1" xfId="2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26" fillId="0" borderId="0" xfId="0" applyFont="1" applyAlignment="1">
      <alignment wrapText="1"/>
    </xf>
    <xf numFmtId="0" fontId="16" fillId="2" borderId="2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top" wrapText="1"/>
    </xf>
    <xf numFmtId="0" fontId="26" fillId="4" borderId="1" xfId="0" applyFont="1" applyFill="1" applyBorder="1" applyAlignment="1">
      <alignment horizontal="left" vertical="top" wrapText="1"/>
    </xf>
    <xf numFmtId="0" fontId="14" fillId="0" borderId="1" xfId="0" applyFont="1" applyBorder="1"/>
    <xf numFmtId="0" fontId="13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25" fillId="0" borderId="0" xfId="0" applyFont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4" fontId="14" fillId="2" borderId="4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/>
    </xf>
    <xf numFmtId="0" fontId="16" fillId="0" borderId="3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wrapText="1"/>
    </xf>
    <xf numFmtId="0" fontId="11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1" fontId="2" fillId="0" borderId="0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29" fillId="0" borderId="0" xfId="0" applyNumberFormat="1" applyFont="1" applyAlignment="1">
      <alignment horizontal="center" wrapText="1"/>
    </xf>
    <xf numFmtId="1" fontId="23" fillId="0" borderId="0" xfId="0" applyNumberFormat="1" applyFont="1" applyBorder="1" applyAlignment="1">
      <alignment horizontal="left" wrapText="1"/>
    </xf>
    <xf numFmtId="0" fontId="23" fillId="0" borderId="0" xfId="0" applyFont="1" applyAlignment="1">
      <alignment horizontal="right" wrapText="1"/>
    </xf>
  </cellXfs>
  <cellStyles count="3">
    <cellStyle name="Normal_Доходи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zakon.rada.gov.ua/rada/show/2755-17" TargetMode="External"/><Relationship Id="rId1" Type="http://schemas.openxmlformats.org/officeDocument/2006/relationships/hyperlink" Target="https://zakon.rada.gov.ua/rada/show/2755-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55"/>
  <sheetViews>
    <sheetView tabSelected="1" view="pageBreakPreview" zoomScale="90" zoomScaleSheetLayoutView="90" workbookViewId="0">
      <pane xSplit="2" ySplit="14" topLeftCell="C117" activePane="bottomRight" state="frozen"/>
      <selection pane="topRight" activeCell="C1" sqref="C1"/>
      <selection pane="bottomLeft" activeCell="A15" sqref="A15"/>
      <selection pane="bottomRight" activeCell="K5" sqref="K5:N5"/>
    </sheetView>
  </sheetViews>
  <sheetFormatPr defaultColWidth="9.140625" defaultRowHeight="12.75"/>
  <cols>
    <col min="1" max="1" width="10.7109375" style="4" customWidth="1"/>
    <col min="2" max="2" width="77.85546875" style="4" customWidth="1"/>
    <col min="3" max="3" width="16.5703125" style="4" customWidth="1"/>
    <col min="4" max="4" width="15.28515625" style="4" customWidth="1"/>
    <col min="5" max="5" width="14.140625" style="4" customWidth="1"/>
    <col min="6" max="6" width="14.42578125" style="1" customWidth="1"/>
    <col min="7" max="7" width="17.5703125" style="1" customWidth="1"/>
    <col min="8" max="8" width="16" style="1" customWidth="1"/>
    <col min="9" max="9" width="15.140625" style="1" customWidth="1"/>
    <col min="10" max="10" width="14.42578125" style="1" customWidth="1"/>
    <col min="11" max="11" width="15.7109375" style="1" customWidth="1"/>
    <col min="12" max="12" width="15.28515625" style="1" customWidth="1"/>
    <col min="13" max="13" width="14.85546875" style="1" customWidth="1"/>
    <col min="14" max="14" width="13.140625" style="1" customWidth="1"/>
    <col min="15" max="16384" width="9.140625" style="1"/>
  </cols>
  <sheetData>
    <row r="1" spans="1:14" s="4" customFormat="1" ht="21.75" customHeight="1">
      <c r="C1" s="64"/>
      <c r="D1" s="64"/>
      <c r="E1" s="64"/>
      <c r="F1" s="64"/>
      <c r="K1" s="64" t="s">
        <v>46</v>
      </c>
      <c r="L1" s="64"/>
      <c r="M1" s="64"/>
      <c r="N1" s="64"/>
    </row>
    <row r="2" spans="1:14" s="4" customFormat="1" ht="21.75" customHeight="1">
      <c r="C2" s="65"/>
      <c r="D2" s="65"/>
      <c r="E2" s="65"/>
      <c r="F2" s="65"/>
      <c r="K2" s="65" t="s">
        <v>125</v>
      </c>
      <c r="L2" s="65"/>
      <c r="M2" s="65"/>
      <c r="N2" s="65"/>
    </row>
    <row r="3" spans="1:14" s="4" customFormat="1" ht="21.75" hidden="1" customHeight="1">
      <c r="C3" s="66"/>
      <c r="D3" s="66"/>
      <c r="E3" s="66"/>
      <c r="F3" s="66"/>
      <c r="K3" s="66" t="s">
        <v>78</v>
      </c>
      <c r="L3" s="66"/>
      <c r="M3" s="66"/>
      <c r="N3" s="66"/>
    </row>
    <row r="4" spans="1:14" s="4" customFormat="1" ht="52.5" hidden="1" customHeight="1">
      <c r="C4" s="70"/>
      <c r="D4" s="70"/>
      <c r="E4" s="70"/>
      <c r="F4" s="70"/>
      <c r="K4" s="70" t="s">
        <v>111</v>
      </c>
      <c r="L4" s="70"/>
      <c r="M4" s="70"/>
      <c r="N4" s="70"/>
    </row>
    <row r="5" spans="1:14" s="4" customFormat="1" ht="22.5" customHeight="1">
      <c r="C5" s="71"/>
      <c r="D5" s="71"/>
      <c r="E5" s="71"/>
      <c r="F5" s="71"/>
      <c r="K5" s="72" t="s">
        <v>126</v>
      </c>
      <c r="L5" s="72"/>
      <c r="M5" s="72"/>
      <c r="N5" s="72"/>
    </row>
    <row r="6" spans="1:14" s="4" customFormat="1" ht="22.5" customHeight="1">
      <c r="B6" s="73" t="s">
        <v>114</v>
      </c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51"/>
    </row>
    <row r="7" spans="1:14" s="4" customFormat="1" ht="25.5" customHeight="1">
      <c r="A7" s="74" t="s">
        <v>109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</row>
    <row r="8" spans="1:14" s="4" customFormat="1" ht="17.25" customHeight="1">
      <c r="A8" s="75">
        <v>1854400000</v>
      </c>
      <c r="B8" s="75"/>
      <c r="C8" s="10"/>
      <c r="D8" s="10"/>
      <c r="E8" s="10"/>
      <c r="F8" s="10"/>
    </row>
    <row r="9" spans="1:14" s="4" customFormat="1" ht="16.5" customHeight="1">
      <c r="A9" s="76" t="s">
        <v>68</v>
      </c>
      <c r="B9" s="76"/>
      <c r="C9" s="10"/>
      <c r="D9" s="10"/>
      <c r="E9" s="10"/>
      <c r="N9" s="46" t="s">
        <v>115</v>
      </c>
    </row>
    <row r="10" spans="1:14" s="4" customFormat="1" ht="20.25" hidden="1" customHeight="1">
      <c r="A10" s="40" t="s">
        <v>0</v>
      </c>
      <c r="B10" s="40" t="s">
        <v>62</v>
      </c>
      <c r="C10" s="77" t="s">
        <v>80</v>
      </c>
      <c r="D10" s="77"/>
      <c r="E10" s="77"/>
      <c r="F10" s="77"/>
    </row>
    <row r="11" spans="1:14" s="4" customFormat="1" ht="20.25" customHeight="1">
      <c r="A11" s="40"/>
      <c r="B11" s="40"/>
      <c r="C11" s="67" t="s">
        <v>80</v>
      </c>
      <c r="D11" s="68"/>
      <c r="E11" s="68"/>
      <c r="F11" s="69"/>
      <c r="G11" s="67" t="s">
        <v>112</v>
      </c>
      <c r="H11" s="68"/>
      <c r="I11" s="68"/>
      <c r="J11" s="69"/>
      <c r="K11" s="67" t="s">
        <v>113</v>
      </c>
      <c r="L11" s="68"/>
      <c r="M11" s="68"/>
      <c r="N11" s="69"/>
    </row>
    <row r="12" spans="1:14" s="29" customFormat="1" ht="18" customHeight="1">
      <c r="A12" s="84" t="s">
        <v>0</v>
      </c>
      <c r="B12" s="84" t="s">
        <v>62</v>
      </c>
      <c r="C12" s="78" t="s">
        <v>60</v>
      </c>
      <c r="D12" s="78" t="s">
        <v>1</v>
      </c>
      <c r="E12" s="80" t="s">
        <v>2</v>
      </c>
      <c r="F12" s="81"/>
      <c r="G12" s="78" t="s">
        <v>60</v>
      </c>
      <c r="H12" s="78" t="s">
        <v>1</v>
      </c>
      <c r="I12" s="80" t="s">
        <v>2</v>
      </c>
      <c r="J12" s="81"/>
      <c r="K12" s="78" t="s">
        <v>60</v>
      </c>
      <c r="L12" s="78" t="s">
        <v>1</v>
      </c>
      <c r="M12" s="80" t="s">
        <v>2</v>
      </c>
      <c r="N12" s="81"/>
    </row>
    <row r="13" spans="1:14" s="29" customFormat="1" ht="51" customHeight="1">
      <c r="A13" s="84"/>
      <c r="B13" s="84"/>
      <c r="C13" s="79"/>
      <c r="D13" s="79"/>
      <c r="E13" s="52" t="s">
        <v>61</v>
      </c>
      <c r="F13" s="52" t="s">
        <v>59</v>
      </c>
      <c r="G13" s="79"/>
      <c r="H13" s="79"/>
      <c r="I13" s="52" t="s">
        <v>61</v>
      </c>
      <c r="J13" s="52" t="s">
        <v>59</v>
      </c>
      <c r="K13" s="79"/>
      <c r="L13" s="79"/>
      <c r="M13" s="52" t="s">
        <v>61</v>
      </c>
      <c r="N13" s="52" t="s">
        <v>59</v>
      </c>
    </row>
    <row r="14" spans="1:14" s="4" customFormat="1">
      <c r="A14" s="42">
        <v>1</v>
      </c>
      <c r="B14" s="42">
        <v>2</v>
      </c>
      <c r="C14" s="42">
        <v>3</v>
      </c>
      <c r="D14" s="42">
        <v>4</v>
      </c>
      <c r="E14" s="42">
        <v>5</v>
      </c>
      <c r="F14" s="42">
        <v>6</v>
      </c>
      <c r="G14" s="42">
        <v>7</v>
      </c>
      <c r="H14" s="42">
        <v>8</v>
      </c>
      <c r="I14" s="42">
        <v>9</v>
      </c>
      <c r="J14" s="42">
        <v>10</v>
      </c>
      <c r="K14" s="42">
        <v>11</v>
      </c>
      <c r="L14" s="42">
        <v>12</v>
      </c>
      <c r="M14" s="42">
        <v>13</v>
      </c>
      <c r="N14" s="42">
        <v>14</v>
      </c>
    </row>
    <row r="15" spans="1:14" s="41" customFormat="1" ht="15.75">
      <c r="A15" s="13">
        <v>10000000</v>
      </c>
      <c r="B15" s="13" t="s">
        <v>24</v>
      </c>
      <c r="C15" s="14">
        <f>D15+E15</f>
        <v>102698551</v>
      </c>
      <c r="D15" s="14">
        <f>D16+D26+D32+D36+D54</f>
        <v>102549351</v>
      </c>
      <c r="E15" s="14">
        <f>E16+E26+E32+E36+E54</f>
        <v>149200</v>
      </c>
      <c r="F15" s="14">
        <f>F16+F26+F32+F36+F54</f>
        <v>0</v>
      </c>
      <c r="G15" s="14">
        <f>H15+I15</f>
        <v>0</v>
      </c>
      <c r="H15" s="14">
        <f>H16+H26+H32+H36+H54</f>
        <v>0</v>
      </c>
      <c r="I15" s="14">
        <f>I16+I26+I32+I36+I54</f>
        <v>0</v>
      </c>
      <c r="J15" s="14">
        <f>J16+J26+J32+J36+J54</f>
        <v>0</v>
      </c>
      <c r="K15" s="14">
        <f>L15+M15</f>
        <v>102698551</v>
      </c>
      <c r="L15" s="14">
        <f>D15+H15</f>
        <v>102549351</v>
      </c>
      <c r="M15" s="14">
        <f>E15+I15</f>
        <v>149200</v>
      </c>
      <c r="N15" s="14">
        <f>N16+N26+N32+N36+N54</f>
        <v>0</v>
      </c>
    </row>
    <row r="16" spans="1:14" s="41" customFormat="1" ht="33" customHeight="1">
      <c r="A16" s="13">
        <v>11000000</v>
      </c>
      <c r="B16" s="15" t="s">
        <v>25</v>
      </c>
      <c r="C16" s="14">
        <f>D16</f>
        <v>59655454</v>
      </c>
      <c r="D16" s="14">
        <f>D17+D24</f>
        <v>59655454</v>
      </c>
      <c r="E16" s="14">
        <f>E17</f>
        <v>0</v>
      </c>
      <c r="F16" s="14">
        <f>F17</f>
        <v>0</v>
      </c>
      <c r="G16" s="14">
        <f>H16</f>
        <v>0</v>
      </c>
      <c r="H16" s="14">
        <f>H17+H24</f>
        <v>0</v>
      </c>
      <c r="I16" s="14">
        <f>I17</f>
        <v>0</v>
      </c>
      <c r="J16" s="14">
        <f>J17</f>
        <v>0</v>
      </c>
      <c r="K16" s="14">
        <f t="shared" ref="K16:K81" si="0">L16+M16</f>
        <v>59655454</v>
      </c>
      <c r="L16" s="14">
        <f t="shared" ref="L16:L79" si="1">D16+H16</f>
        <v>59655454</v>
      </c>
      <c r="M16" s="14">
        <f t="shared" ref="M16:M79" si="2">E16+I16</f>
        <v>0</v>
      </c>
      <c r="N16" s="14">
        <f>N17</f>
        <v>0</v>
      </c>
    </row>
    <row r="17" spans="1:14" s="12" customFormat="1" ht="13.5" customHeight="1">
      <c r="A17" s="13">
        <v>11010000</v>
      </c>
      <c r="B17" s="15" t="s">
        <v>45</v>
      </c>
      <c r="C17" s="14">
        <f t="shared" ref="C17:C101" si="3">D17+E17</f>
        <v>59654769</v>
      </c>
      <c r="D17" s="14">
        <f>D23+D22+D21+D18</f>
        <v>59654769</v>
      </c>
      <c r="E17" s="14">
        <f>SUM(E18:E22)</f>
        <v>0</v>
      </c>
      <c r="F17" s="14">
        <f>SUM(F18:F22)</f>
        <v>0</v>
      </c>
      <c r="G17" s="14">
        <f t="shared" ref="G17:G101" si="4">H17+I17</f>
        <v>0</v>
      </c>
      <c r="H17" s="14">
        <f>H18+H21+H22+H23</f>
        <v>0</v>
      </c>
      <c r="I17" s="14">
        <f>SUM(I18:I22)</f>
        <v>0</v>
      </c>
      <c r="J17" s="14">
        <f>SUM(J18:J22)</f>
        <v>0</v>
      </c>
      <c r="K17" s="14">
        <f t="shared" si="0"/>
        <v>59654769</v>
      </c>
      <c r="L17" s="14">
        <f t="shared" si="1"/>
        <v>59654769</v>
      </c>
      <c r="M17" s="14">
        <f t="shared" si="2"/>
        <v>0</v>
      </c>
      <c r="N17" s="14">
        <f>SUM(N18:N22)</f>
        <v>0</v>
      </c>
    </row>
    <row r="18" spans="1:14" s="41" customFormat="1" ht="31.5">
      <c r="A18" s="16">
        <v>11010100</v>
      </c>
      <c r="B18" s="17" t="s">
        <v>33</v>
      </c>
      <c r="C18" s="18">
        <f t="shared" si="3"/>
        <v>36429920</v>
      </c>
      <c r="D18" s="18">
        <v>36429920</v>
      </c>
      <c r="E18" s="18"/>
      <c r="F18" s="18"/>
      <c r="G18" s="18">
        <f t="shared" si="4"/>
        <v>0</v>
      </c>
      <c r="H18" s="18"/>
      <c r="I18" s="18"/>
      <c r="J18" s="18"/>
      <c r="K18" s="18">
        <f t="shared" si="0"/>
        <v>36429920</v>
      </c>
      <c r="L18" s="18">
        <f t="shared" si="1"/>
        <v>36429920</v>
      </c>
      <c r="M18" s="18"/>
      <c r="N18" s="18"/>
    </row>
    <row r="19" spans="1:14" s="41" customFormat="1" ht="50.25" hidden="1" customHeight="1">
      <c r="A19" s="16">
        <v>11010200</v>
      </c>
      <c r="B19" s="17" t="s">
        <v>98</v>
      </c>
      <c r="C19" s="18">
        <f t="shared" si="3"/>
        <v>0</v>
      </c>
      <c r="D19" s="18"/>
      <c r="E19" s="18"/>
      <c r="F19" s="18"/>
      <c r="G19" s="18">
        <f t="shared" si="4"/>
        <v>0</v>
      </c>
      <c r="H19" s="18"/>
      <c r="I19" s="18"/>
      <c r="J19" s="18"/>
      <c r="K19" s="18">
        <f t="shared" si="0"/>
        <v>0</v>
      </c>
      <c r="L19" s="18">
        <f t="shared" si="1"/>
        <v>0</v>
      </c>
      <c r="M19" s="18"/>
      <c r="N19" s="18"/>
    </row>
    <row r="20" spans="1:14" s="41" customFormat="1" ht="50.25" hidden="1" customHeight="1">
      <c r="A20" s="16">
        <v>11010200</v>
      </c>
      <c r="B20" s="17" t="s">
        <v>98</v>
      </c>
      <c r="C20" s="18">
        <f t="shared" si="3"/>
        <v>0</v>
      </c>
      <c r="D20" s="18">
        <v>0</v>
      </c>
      <c r="E20" s="18"/>
      <c r="F20" s="18"/>
      <c r="G20" s="18">
        <f t="shared" si="4"/>
        <v>0</v>
      </c>
      <c r="H20" s="18"/>
      <c r="I20" s="18"/>
      <c r="J20" s="18"/>
      <c r="K20" s="18">
        <f t="shared" si="0"/>
        <v>0</v>
      </c>
      <c r="L20" s="18">
        <f t="shared" si="1"/>
        <v>0</v>
      </c>
      <c r="M20" s="18"/>
      <c r="N20" s="18"/>
    </row>
    <row r="21" spans="1:14" s="41" customFormat="1" ht="30" customHeight="1">
      <c r="A21" s="16">
        <v>11010400</v>
      </c>
      <c r="B21" s="17" t="s">
        <v>35</v>
      </c>
      <c r="C21" s="18">
        <f t="shared" si="3"/>
        <v>22268646</v>
      </c>
      <c r="D21" s="18">
        <v>22268646</v>
      </c>
      <c r="E21" s="18"/>
      <c r="F21" s="18"/>
      <c r="G21" s="18">
        <f t="shared" si="4"/>
        <v>0</v>
      </c>
      <c r="H21" s="18"/>
      <c r="I21" s="18"/>
      <c r="J21" s="18"/>
      <c r="K21" s="18">
        <f t="shared" si="0"/>
        <v>22268646</v>
      </c>
      <c r="L21" s="18">
        <f t="shared" si="1"/>
        <v>22268646</v>
      </c>
      <c r="M21" s="18"/>
      <c r="N21" s="18"/>
    </row>
    <row r="22" spans="1:14" s="41" customFormat="1" ht="31.5" customHeight="1">
      <c r="A22" s="16">
        <v>11010500</v>
      </c>
      <c r="B22" s="17" t="s">
        <v>34</v>
      </c>
      <c r="C22" s="18">
        <f t="shared" si="3"/>
        <v>568525</v>
      </c>
      <c r="D22" s="18">
        <v>568525</v>
      </c>
      <c r="E22" s="18"/>
      <c r="F22" s="18"/>
      <c r="G22" s="18">
        <f t="shared" si="4"/>
        <v>0</v>
      </c>
      <c r="H22" s="18"/>
      <c r="I22" s="18"/>
      <c r="J22" s="18"/>
      <c r="K22" s="18">
        <f t="shared" si="0"/>
        <v>568525</v>
      </c>
      <c r="L22" s="18">
        <f t="shared" si="1"/>
        <v>568525</v>
      </c>
      <c r="M22" s="18"/>
      <c r="N22" s="18"/>
    </row>
    <row r="23" spans="1:14" s="41" customFormat="1" ht="31.5" customHeight="1">
      <c r="A23" s="16">
        <v>11011300</v>
      </c>
      <c r="B23" s="17" t="s">
        <v>106</v>
      </c>
      <c r="C23" s="18">
        <f t="shared" si="3"/>
        <v>387678</v>
      </c>
      <c r="D23" s="18">
        <v>387678</v>
      </c>
      <c r="E23" s="18"/>
      <c r="F23" s="18"/>
      <c r="G23" s="18">
        <f t="shared" si="4"/>
        <v>0</v>
      </c>
      <c r="H23" s="18"/>
      <c r="I23" s="18"/>
      <c r="J23" s="18"/>
      <c r="K23" s="18">
        <f t="shared" si="0"/>
        <v>387678</v>
      </c>
      <c r="L23" s="18">
        <f t="shared" si="1"/>
        <v>387678</v>
      </c>
      <c r="M23" s="18"/>
      <c r="N23" s="18"/>
    </row>
    <row r="24" spans="1:14" s="12" customFormat="1" ht="24.75" customHeight="1">
      <c r="A24" s="13">
        <v>11020000</v>
      </c>
      <c r="B24" s="15" t="s">
        <v>122</v>
      </c>
      <c r="C24" s="14">
        <f t="shared" si="3"/>
        <v>685</v>
      </c>
      <c r="D24" s="14">
        <f>D25</f>
        <v>685</v>
      </c>
      <c r="E24" s="14"/>
      <c r="F24" s="14"/>
      <c r="G24" s="14">
        <f t="shared" si="4"/>
        <v>0</v>
      </c>
      <c r="H24" s="14">
        <f>H25</f>
        <v>0</v>
      </c>
      <c r="I24" s="14"/>
      <c r="J24" s="14"/>
      <c r="K24" s="14">
        <f t="shared" si="0"/>
        <v>685</v>
      </c>
      <c r="L24" s="14">
        <f t="shared" si="1"/>
        <v>685</v>
      </c>
      <c r="M24" s="14">
        <f t="shared" si="2"/>
        <v>0</v>
      </c>
      <c r="N24" s="14"/>
    </row>
    <row r="25" spans="1:14" s="41" customFormat="1" ht="17.25" customHeight="1">
      <c r="A25" s="16">
        <v>11020200</v>
      </c>
      <c r="B25" s="49" t="s">
        <v>123</v>
      </c>
      <c r="C25" s="18">
        <f t="shared" si="3"/>
        <v>685</v>
      </c>
      <c r="D25" s="18">
        <v>685</v>
      </c>
      <c r="E25" s="18"/>
      <c r="F25" s="18"/>
      <c r="G25" s="18">
        <f t="shared" si="4"/>
        <v>0</v>
      </c>
      <c r="H25" s="18"/>
      <c r="I25" s="18"/>
      <c r="J25" s="18"/>
      <c r="K25" s="18">
        <f t="shared" si="0"/>
        <v>685</v>
      </c>
      <c r="L25" s="18">
        <f t="shared" si="1"/>
        <v>685</v>
      </c>
      <c r="M25" s="18"/>
      <c r="N25" s="18"/>
    </row>
    <row r="26" spans="1:14" s="41" customFormat="1" ht="21" customHeight="1">
      <c r="A26" s="13">
        <v>13000000</v>
      </c>
      <c r="B26" s="15" t="s">
        <v>67</v>
      </c>
      <c r="C26" s="14">
        <f t="shared" si="3"/>
        <v>688536</v>
      </c>
      <c r="D26" s="14">
        <f>D30+D27</f>
        <v>688536</v>
      </c>
      <c r="E26" s="14">
        <f>E30</f>
        <v>0</v>
      </c>
      <c r="F26" s="14">
        <f>F30</f>
        <v>0</v>
      </c>
      <c r="G26" s="14">
        <f t="shared" si="4"/>
        <v>0</v>
      </c>
      <c r="H26" s="14">
        <f>H30+H27</f>
        <v>0</v>
      </c>
      <c r="I26" s="14">
        <f>I30</f>
        <v>0</v>
      </c>
      <c r="J26" s="14">
        <f>J30</f>
        <v>0</v>
      </c>
      <c r="K26" s="14">
        <f t="shared" si="0"/>
        <v>688536</v>
      </c>
      <c r="L26" s="14">
        <f t="shared" si="1"/>
        <v>688536</v>
      </c>
      <c r="M26" s="14">
        <f t="shared" si="2"/>
        <v>0</v>
      </c>
      <c r="N26" s="14">
        <f>N30</f>
        <v>0</v>
      </c>
    </row>
    <row r="27" spans="1:14" s="41" customFormat="1" ht="18.75" customHeight="1">
      <c r="A27" s="16">
        <v>13010000</v>
      </c>
      <c r="B27" s="17" t="s">
        <v>69</v>
      </c>
      <c r="C27" s="18">
        <f t="shared" si="3"/>
        <v>682164</v>
      </c>
      <c r="D27" s="18">
        <f>D28+D29</f>
        <v>682164</v>
      </c>
      <c r="E27" s="18"/>
      <c r="F27" s="18"/>
      <c r="G27" s="18">
        <f t="shared" si="4"/>
        <v>0</v>
      </c>
      <c r="H27" s="18">
        <f>H28+H29</f>
        <v>0</v>
      </c>
      <c r="I27" s="18"/>
      <c r="J27" s="18"/>
      <c r="K27" s="14">
        <f t="shared" si="0"/>
        <v>682164</v>
      </c>
      <c r="L27" s="14">
        <f t="shared" si="1"/>
        <v>682164</v>
      </c>
      <c r="M27" s="14">
        <f t="shared" si="2"/>
        <v>0</v>
      </c>
      <c r="N27" s="18"/>
    </row>
    <row r="28" spans="1:14" s="41" customFormat="1" ht="33" customHeight="1">
      <c r="A28" s="16">
        <v>13010100</v>
      </c>
      <c r="B28" s="17" t="s">
        <v>70</v>
      </c>
      <c r="C28" s="18">
        <f t="shared" si="3"/>
        <v>209906</v>
      </c>
      <c r="D28" s="18">
        <v>209906</v>
      </c>
      <c r="E28" s="18"/>
      <c r="F28" s="18"/>
      <c r="G28" s="18">
        <f t="shared" si="4"/>
        <v>0</v>
      </c>
      <c r="H28" s="18"/>
      <c r="I28" s="18"/>
      <c r="J28" s="18"/>
      <c r="K28" s="18">
        <f t="shared" si="0"/>
        <v>209906</v>
      </c>
      <c r="L28" s="18">
        <f t="shared" si="1"/>
        <v>209906</v>
      </c>
      <c r="M28" s="18"/>
      <c r="N28" s="18"/>
    </row>
    <row r="29" spans="1:14" s="41" customFormat="1" ht="49.5" customHeight="1">
      <c r="A29" s="16">
        <v>13010200</v>
      </c>
      <c r="B29" s="17" t="s">
        <v>76</v>
      </c>
      <c r="C29" s="18">
        <f t="shared" si="3"/>
        <v>472258</v>
      </c>
      <c r="D29" s="18">
        <v>472258</v>
      </c>
      <c r="E29" s="18"/>
      <c r="F29" s="18"/>
      <c r="G29" s="18">
        <f t="shared" si="4"/>
        <v>0</v>
      </c>
      <c r="H29" s="18"/>
      <c r="I29" s="18"/>
      <c r="J29" s="18"/>
      <c r="K29" s="18">
        <f t="shared" si="0"/>
        <v>472258</v>
      </c>
      <c r="L29" s="18">
        <f t="shared" si="1"/>
        <v>472258</v>
      </c>
      <c r="M29" s="18"/>
      <c r="N29" s="18"/>
    </row>
    <row r="30" spans="1:14" s="41" customFormat="1" ht="21.75" customHeight="1">
      <c r="A30" s="16">
        <v>13030000</v>
      </c>
      <c r="B30" s="17" t="s">
        <v>81</v>
      </c>
      <c r="C30" s="18">
        <f t="shared" si="3"/>
        <v>6372</v>
      </c>
      <c r="D30" s="18">
        <f>D31</f>
        <v>6372</v>
      </c>
      <c r="E30" s="18">
        <f>E31</f>
        <v>0</v>
      </c>
      <c r="F30" s="18">
        <f>F31</f>
        <v>0</v>
      </c>
      <c r="G30" s="18">
        <f t="shared" si="4"/>
        <v>0</v>
      </c>
      <c r="H30" s="18">
        <f>H31</f>
        <v>0</v>
      </c>
      <c r="I30" s="18">
        <f>I31</f>
        <v>0</v>
      </c>
      <c r="J30" s="18">
        <f>J31</f>
        <v>0</v>
      </c>
      <c r="K30" s="14">
        <f t="shared" si="0"/>
        <v>6372</v>
      </c>
      <c r="L30" s="14">
        <f t="shared" si="1"/>
        <v>6372</v>
      </c>
      <c r="M30" s="14">
        <f t="shared" si="2"/>
        <v>0</v>
      </c>
      <c r="N30" s="18">
        <f>N31</f>
        <v>0</v>
      </c>
    </row>
    <row r="31" spans="1:14" s="41" customFormat="1" ht="33" customHeight="1">
      <c r="A31" s="16">
        <v>13030100</v>
      </c>
      <c r="B31" s="17" t="s">
        <v>83</v>
      </c>
      <c r="C31" s="18">
        <f t="shared" si="3"/>
        <v>6372</v>
      </c>
      <c r="D31" s="18">
        <v>6372</v>
      </c>
      <c r="E31" s="18"/>
      <c r="F31" s="18"/>
      <c r="G31" s="18">
        <f t="shared" si="4"/>
        <v>0</v>
      </c>
      <c r="H31" s="18"/>
      <c r="I31" s="18"/>
      <c r="J31" s="18"/>
      <c r="K31" s="18">
        <f t="shared" si="0"/>
        <v>6372</v>
      </c>
      <c r="L31" s="18">
        <f t="shared" si="1"/>
        <v>6372</v>
      </c>
      <c r="M31" s="14"/>
      <c r="N31" s="18"/>
    </row>
    <row r="32" spans="1:14" s="41" customFormat="1" ht="15" customHeight="1">
      <c r="A32" s="13">
        <v>14000000</v>
      </c>
      <c r="B32" s="15" t="s">
        <v>42</v>
      </c>
      <c r="C32" s="14">
        <f t="shared" si="3"/>
        <v>695819</v>
      </c>
      <c r="D32" s="14">
        <f>D33</f>
        <v>695819</v>
      </c>
      <c r="E32" s="14">
        <f>E33</f>
        <v>0</v>
      </c>
      <c r="F32" s="14">
        <f>F33</f>
        <v>0</v>
      </c>
      <c r="G32" s="14">
        <f t="shared" si="4"/>
        <v>0</v>
      </c>
      <c r="H32" s="14">
        <f>H33</f>
        <v>0</v>
      </c>
      <c r="I32" s="14">
        <f>I33</f>
        <v>0</v>
      </c>
      <c r="J32" s="14">
        <f>J33</f>
        <v>0</v>
      </c>
      <c r="K32" s="14">
        <f t="shared" si="0"/>
        <v>695819</v>
      </c>
      <c r="L32" s="14">
        <f t="shared" si="1"/>
        <v>695819</v>
      </c>
      <c r="M32" s="14">
        <f t="shared" si="2"/>
        <v>0</v>
      </c>
      <c r="N32" s="14">
        <f>N33</f>
        <v>0</v>
      </c>
    </row>
    <row r="33" spans="1:14" s="12" customFormat="1" ht="36" customHeight="1">
      <c r="A33" s="13">
        <v>14040000</v>
      </c>
      <c r="B33" s="15" t="s">
        <v>43</v>
      </c>
      <c r="C33" s="14">
        <f t="shared" si="3"/>
        <v>695819</v>
      </c>
      <c r="D33" s="14">
        <f>D34+D35</f>
        <v>695819</v>
      </c>
      <c r="E33" s="14"/>
      <c r="F33" s="14"/>
      <c r="G33" s="14">
        <f t="shared" si="4"/>
        <v>0</v>
      </c>
      <c r="H33" s="14">
        <f>H34+H35</f>
        <v>0</v>
      </c>
      <c r="I33" s="14"/>
      <c r="J33" s="14"/>
      <c r="K33" s="14">
        <f t="shared" si="0"/>
        <v>695819</v>
      </c>
      <c r="L33" s="14">
        <f t="shared" si="1"/>
        <v>695819</v>
      </c>
      <c r="M33" s="14">
        <f t="shared" si="2"/>
        <v>0</v>
      </c>
      <c r="N33" s="14"/>
    </row>
    <row r="34" spans="1:14" s="41" customFormat="1" ht="81.75" customHeight="1">
      <c r="A34" s="38">
        <v>14040100</v>
      </c>
      <c r="B34" s="36" t="s">
        <v>96</v>
      </c>
      <c r="C34" s="18">
        <f t="shared" si="3"/>
        <v>360311</v>
      </c>
      <c r="D34" s="18">
        <v>360311</v>
      </c>
      <c r="E34" s="18"/>
      <c r="F34" s="18"/>
      <c r="G34" s="18">
        <f t="shared" si="4"/>
        <v>0</v>
      </c>
      <c r="H34" s="18"/>
      <c r="I34" s="18"/>
      <c r="J34" s="18"/>
      <c r="K34" s="18">
        <f t="shared" si="0"/>
        <v>360311</v>
      </c>
      <c r="L34" s="18">
        <f t="shared" si="1"/>
        <v>360311</v>
      </c>
      <c r="M34" s="14"/>
      <c r="N34" s="18"/>
    </row>
    <row r="35" spans="1:14" s="41" customFormat="1" ht="45.75" customHeight="1">
      <c r="A35" s="38">
        <v>14040200</v>
      </c>
      <c r="B35" s="36" t="s">
        <v>97</v>
      </c>
      <c r="C35" s="18">
        <f t="shared" si="3"/>
        <v>335508</v>
      </c>
      <c r="D35" s="18">
        <v>335508</v>
      </c>
      <c r="E35" s="18"/>
      <c r="F35" s="18"/>
      <c r="G35" s="18">
        <f t="shared" si="4"/>
        <v>0</v>
      </c>
      <c r="H35" s="18"/>
      <c r="I35" s="18"/>
      <c r="J35" s="18"/>
      <c r="K35" s="18">
        <f t="shared" si="0"/>
        <v>335508</v>
      </c>
      <c r="L35" s="18">
        <f t="shared" si="1"/>
        <v>335508</v>
      </c>
      <c r="M35" s="14"/>
      <c r="N35" s="18"/>
    </row>
    <row r="36" spans="1:14" s="41" customFormat="1" ht="35.25" customHeight="1">
      <c r="A36" s="13">
        <v>18000000</v>
      </c>
      <c r="B36" s="15" t="s">
        <v>82</v>
      </c>
      <c r="C36" s="14">
        <f t="shared" si="3"/>
        <v>41509542</v>
      </c>
      <c r="D36" s="14">
        <f>D37+D47+D50</f>
        <v>41509542</v>
      </c>
      <c r="E36" s="14">
        <f>E37+E47+E50</f>
        <v>0</v>
      </c>
      <c r="F36" s="14">
        <f>F37+F47+F50</f>
        <v>0</v>
      </c>
      <c r="G36" s="14">
        <f t="shared" si="4"/>
        <v>0</v>
      </c>
      <c r="H36" s="14">
        <f>H37+H47+H50</f>
        <v>0</v>
      </c>
      <c r="I36" s="14">
        <f>I37+I47+I50</f>
        <v>0</v>
      </c>
      <c r="J36" s="14">
        <f>J37+J47+J50</f>
        <v>0</v>
      </c>
      <c r="K36" s="14">
        <f t="shared" si="0"/>
        <v>41509542</v>
      </c>
      <c r="L36" s="14">
        <f t="shared" si="1"/>
        <v>41509542</v>
      </c>
      <c r="M36" s="14">
        <f t="shared" si="2"/>
        <v>0</v>
      </c>
      <c r="N36" s="14">
        <f>N37+N47+N50</f>
        <v>0</v>
      </c>
    </row>
    <row r="37" spans="1:14" s="12" customFormat="1" ht="15.75">
      <c r="A37" s="13">
        <v>18010000</v>
      </c>
      <c r="B37" s="15" t="s">
        <v>39</v>
      </c>
      <c r="C37" s="14">
        <f t="shared" si="3"/>
        <v>20716462</v>
      </c>
      <c r="D37" s="14">
        <f>SUM(D38:D46)</f>
        <v>20716462</v>
      </c>
      <c r="E37" s="14">
        <f>SUM(E38:E46)</f>
        <v>0</v>
      </c>
      <c r="F37" s="14">
        <f>SUM(F38:F46)</f>
        <v>0</v>
      </c>
      <c r="G37" s="14">
        <f t="shared" si="4"/>
        <v>0</v>
      </c>
      <c r="H37" s="14">
        <f>SUM(H38:H46)</f>
        <v>0</v>
      </c>
      <c r="I37" s="14">
        <f>SUM(I38:I46)</f>
        <v>0</v>
      </c>
      <c r="J37" s="14">
        <f>SUM(J38:J46)</f>
        <v>0</v>
      </c>
      <c r="K37" s="14">
        <f t="shared" si="0"/>
        <v>20716462</v>
      </c>
      <c r="L37" s="14">
        <f t="shared" si="1"/>
        <v>20716462</v>
      </c>
      <c r="M37" s="14">
        <f t="shared" si="2"/>
        <v>0</v>
      </c>
      <c r="N37" s="14">
        <f>SUM(N38:N46)</f>
        <v>0</v>
      </c>
    </row>
    <row r="38" spans="1:14" s="12" customFormat="1" ht="34.5" customHeight="1">
      <c r="A38" s="16">
        <v>18010100</v>
      </c>
      <c r="B38" s="17" t="s">
        <v>40</v>
      </c>
      <c r="C38" s="18">
        <f t="shared" si="3"/>
        <v>72121</v>
      </c>
      <c r="D38" s="18">
        <v>72121</v>
      </c>
      <c r="E38" s="18"/>
      <c r="F38" s="18"/>
      <c r="G38" s="18">
        <f t="shared" si="4"/>
        <v>0</v>
      </c>
      <c r="H38" s="18"/>
      <c r="I38" s="18"/>
      <c r="J38" s="18"/>
      <c r="K38" s="18">
        <f t="shared" si="0"/>
        <v>72121</v>
      </c>
      <c r="L38" s="18">
        <f t="shared" si="1"/>
        <v>72121</v>
      </c>
      <c r="M38" s="14"/>
      <c r="N38" s="18"/>
    </row>
    <row r="39" spans="1:14" s="41" customFormat="1" ht="29.25" customHeight="1">
      <c r="A39" s="16">
        <v>18010200</v>
      </c>
      <c r="B39" s="17" t="s">
        <v>41</v>
      </c>
      <c r="C39" s="18">
        <f t="shared" si="3"/>
        <v>288494</v>
      </c>
      <c r="D39" s="18">
        <v>288494</v>
      </c>
      <c r="E39" s="18"/>
      <c r="F39" s="18"/>
      <c r="G39" s="18">
        <f t="shared" si="4"/>
        <v>0</v>
      </c>
      <c r="H39" s="18"/>
      <c r="I39" s="18"/>
      <c r="J39" s="18"/>
      <c r="K39" s="18">
        <f t="shared" si="0"/>
        <v>288494</v>
      </c>
      <c r="L39" s="18">
        <f t="shared" si="1"/>
        <v>288494</v>
      </c>
      <c r="M39" s="14"/>
      <c r="N39" s="18"/>
    </row>
    <row r="40" spans="1:14" s="41" customFormat="1" ht="33.75" customHeight="1">
      <c r="A40" s="16">
        <v>18010300</v>
      </c>
      <c r="B40" s="17" t="s">
        <v>52</v>
      </c>
      <c r="C40" s="18">
        <f t="shared" si="3"/>
        <v>320169</v>
      </c>
      <c r="D40" s="18">
        <v>320169</v>
      </c>
      <c r="E40" s="18"/>
      <c r="F40" s="18"/>
      <c r="G40" s="18">
        <f t="shared" si="4"/>
        <v>0</v>
      </c>
      <c r="H40" s="18"/>
      <c r="I40" s="18"/>
      <c r="J40" s="18"/>
      <c r="K40" s="18">
        <f t="shared" si="0"/>
        <v>320169</v>
      </c>
      <c r="L40" s="18">
        <f t="shared" si="1"/>
        <v>320169</v>
      </c>
      <c r="M40" s="14"/>
      <c r="N40" s="18"/>
    </row>
    <row r="41" spans="1:14" s="41" customFormat="1" ht="33" customHeight="1">
      <c r="A41" s="16">
        <v>18010400</v>
      </c>
      <c r="B41" s="17" t="s">
        <v>48</v>
      </c>
      <c r="C41" s="18">
        <f t="shared" si="3"/>
        <v>2923189</v>
      </c>
      <c r="D41" s="18">
        <v>2923189</v>
      </c>
      <c r="E41" s="18"/>
      <c r="F41" s="18"/>
      <c r="G41" s="18">
        <f t="shared" si="4"/>
        <v>0</v>
      </c>
      <c r="H41" s="18"/>
      <c r="I41" s="18"/>
      <c r="J41" s="18"/>
      <c r="K41" s="18">
        <f t="shared" si="0"/>
        <v>2923189</v>
      </c>
      <c r="L41" s="18">
        <f t="shared" si="1"/>
        <v>2923189</v>
      </c>
      <c r="M41" s="14"/>
      <c r="N41" s="18"/>
    </row>
    <row r="42" spans="1:14" s="41" customFormat="1" ht="14.25" customHeight="1">
      <c r="A42" s="16">
        <v>18010500</v>
      </c>
      <c r="B42" s="17" t="s">
        <v>8</v>
      </c>
      <c r="C42" s="18">
        <f t="shared" si="3"/>
        <v>1144998</v>
      </c>
      <c r="D42" s="18">
        <v>1144998</v>
      </c>
      <c r="E42" s="18"/>
      <c r="F42" s="18"/>
      <c r="G42" s="18">
        <f t="shared" si="4"/>
        <v>0</v>
      </c>
      <c r="H42" s="18"/>
      <c r="I42" s="18"/>
      <c r="J42" s="18"/>
      <c r="K42" s="18">
        <f t="shared" si="0"/>
        <v>1144998</v>
      </c>
      <c r="L42" s="18">
        <f t="shared" si="1"/>
        <v>1144998</v>
      </c>
      <c r="M42" s="14"/>
      <c r="N42" s="18"/>
    </row>
    <row r="43" spans="1:14" s="41" customFormat="1" ht="14.25" customHeight="1">
      <c r="A43" s="16">
        <v>18010600</v>
      </c>
      <c r="B43" s="17" t="s">
        <v>9</v>
      </c>
      <c r="C43" s="18">
        <f t="shared" si="3"/>
        <v>14754770</v>
      </c>
      <c r="D43" s="18">
        <v>14754770</v>
      </c>
      <c r="E43" s="18"/>
      <c r="F43" s="18"/>
      <c r="G43" s="18">
        <f t="shared" si="4"/>
        <v>0</v>
      </c>
      <c r="H43" s="18"/>
      <c r="I43" s="18"/>
      <c r="J43" s="18"/>
      <c r="K43" s="18">
        <f t="shared" si="0"/>
        <v>14754770</v>
      </c>
      <c r="L43" s="18">
        <f t="shared" si="1"/>
        <v>14754770</v>
      </c>
      <c r="M43" s="14"/>
      <c r="N43" s="18"/>
    </row>
    <row r="44" spans="1:14" s="41" customFormat="1" ht="14.25" customHeight="1">
      <c r="A44" s="16">
        <v>18010700</v>
      </c>
      <c r="B44" s="17" t="s">
        <v>10</v>
      </c>
      <c r="C44" s="18">
        <f t="shared" si="3"/>
        <v>325712</v>
      </c>
      <c r="D44" s="18">
        <v>325712</v>
      </c>
      <c r="E44" s="18"/>
      <c r="F44" s="18"/>
      <c r="G44" s="18">
        <f t="shared" si="4"/>
        <v>0</v>
      </c>
      <c r="H44" s="18"/>
      <c r="I44" s="18"/>
      <c r="J44" s="18"/>
      <c r="K44" s="18">
        <f t="shared" si="0"/>
        <v>325712</v>
      </c>
      <c r="L44" s="18">
        <f t="shared" si="1"/>
        <v>325712</v>
      </c>
      <c r="M44" s="14"/>
      <c r="N44" s="18"/>
    </row>
    <row r="45" spans="1:14" s="41" customFormat="1" ht="14.25" customHeight="1">
      <c r="A45" s="16">
        <v>18010900</v>
      </c>
      <c r="B45" s="17" t="s">
        <v>11</v>
      </c>
      <c r="C45" s="18">
        <f t="shared" si="3"/>
        <v>855759</v>
      </c>
      <c r="D45" s="18">
        <v>855759</v>
      </c>
      <c r="E45" s="18"/>
      <c r="F45" s="18"/>
      <c r="G45" s="18">
        <f t="shared" si="4"/>
        <v>0</v>
      </c>
      <c r="H45" s="18"/>
      <c r="I45" s="18"/>
      <c r="J45" s="18"/>
      <c r="K45" s="18">
        <f t="shared" si="0"/>
        <v>855759</v>
      </c>
      <c r="L45" s="18">
        <f t="shared" si="1"/>
        <v>855759</v>
      </c>
      <c r="M45" s="14"/>
      <c r="N45" s="18"/>
    </row>
    <row r="46" spans="1:14" s="41" customFormat="1" ht="14.25" customHeight="1">
      <c r="A46" s="16">
        <v>18011100</v>
      </c>
      <c r="B46" s="17" t="s">
        <v>49</v>
      </c>
      <c r="C46" s="18">
        <f>D46+E46</f>
        <v>31250</v>
      </c>
      <c r="D46" s="18">
        <v>31250</v>
      </c>
      <c r="E46" s="18"/>
      <c r="F46" s="18"/>
      <c r="G46" s="18">
        <f>H46+I46</f>
        <v>0</v>
      </c>
      <c r="H46" s="18"/>
      <c r="I46" s="18"/>
      <c r="J46" s="18"/>
      <c r="K46" s="18">
        <f t="shared" si="0"/>
        <v>31250</v>
      </c>
      <c r="L46" s="18">
        <f t="shared" si="1"/>
        <v>31250</v>
      </c>
      <c r="M46" s="14"/>
      <c r="N46" s="18"/>
    </row>
    <row r="47" spans="1:14" s="12" customFormat="1" ht="14.25" hidden="1" customHeight="1">
      <c r="A47" s="16">
        <v>18030000</v>
      </c>
      <c r="B47" s="17" t="s">
        <v>13</v>
      </c>
      <c r="C47" s="18">
        <f t="shared" si="3"/>
        <v>0</v>
      </c>
      <c r="D47" s="18">
        <f>SUM(D48+D49)</f>
        <v>0</v>
      </c>
      <c r="E47" s="18">
        <f>SUM(E48+E49)</f>
        <v>0</v>
      </c>
      <c r="F47" s="18">
        <f>SUM(F48+F49)</f>
        <v>0</v>
      </c>
      <c r="G47" s="18">
        <f t="shared" si="4"/>
        <v>0</v>
      </c>
      <c r="H47" s="18">
        <f>SUM(H48+H49)</f>
        <v>0</v>
      </c>
      <c r="I47" s="18">
        <f>SUM(I48+I49)</f>
        <v>0</v>
      </c>
      <c r="J47" s="18">
        <f>SUM(J48+J49)</f>
        <v>0</v>
      </c>
      <c r="K47" s="14">
        <f t="shared" si="0"/>
        <v>0</v>
      </c>
      <c r="L47" s="14">
        <f t="shared" si="1"/>
        <v>0</v>
      </c>
      <c r="M47" s="14">
        <f t="shared" si="2"/>
        <v>0</v>
      </c>
      <c r="N47" s="18">
        <f>SUM(N48+N49)</f>
        <v>0</v>
      </c>
    </row>
    <row r="48" spans="1:14" s="12" customFormat="1" ht="14.25" hidden="1" customHeight="1">
      <c r="A48" s="16">
        <v>18030100</v>
      </c>
      <c r="B48" s="17" t="s">
        <v>32</v>
      </c>
      <c r="C48" s="18">
        <f t="shared" si="3"/>
        <v>0</v>
      </c>
      <c r="D48" s="18"/>
      <c r="E48" s="18"/>
      <c r="F48" s="18"/>
      <c r="G48" s="18">
        <f t="shared" si="4"/>
        <v>0</v>
      </c>
      <c r="H48" s="18"/>
      <c r="I48" s="18"/>
      <c r="J48" s="18"/>
      <c r="K48" s="14">
        <f t="shared" si="0"/>
        <v>0</v>
      </c>
      <c r="L48" s="14">
        <f t="shared" si="1"/>
        <v>0</v>
      </c>
      <c r="M48" s="14">
        <f t="shared" si="2"/>
        <v>0</v>
      </c>
      <c r="N48" s="18"/>
    </row>
    <row r="49" spans="1:14" s="12" customFormat="1" ht="14.25" hidden="1" customHeight="1">
      <c r="A49" s="16">
        <v>18030200</v>
      </c>
      <c r="B49" s="17" t="s">
        <v>94</v>
      </c>
      <c r="C49" s="18">
        <f t="shared" si="3"/>
        <v>0</v>
      </c>
      <c r="D49" s="18"/>
      <c r="E49" s="18"/>
      <c r="F49" s="18"/>
      <c r="G49" s="18">
        <f t="shared" si="4"/>
        <v>0</v>
      </c>
      <c r="H49" s="18"/>
      <c r="I49" s="18"/>
      <c r="J49" s="18"/>
      <c r="K49" s="14">
        <f t="shared" si="0"/>
        <v>0</v>
      </c>
      <c r="L49" s="14">
        <f t="shared" si="1"/>
        <v>0</v>
      </c>
      <c r="M49" s="14">
        <f t="shared" si="2"/>
        <v>0</v>
      </c>
      <c r="N49" s="18"/>
    </row>
    <row r="50" spans="1:14" s="12" customFormat="1" ht="13.5" customHeight="1">
      <c r="A50" s="13">
        <v>18050000</v>
      </c>
      <c r="B50" s="15" t="s">
        <v>14</v>
      </c>
      <c r="C50" s="14">
        <f t="shared" si="3"/>
        <v>20793080</v>
      </c>
      <c r="D50" s="14">
        <f>SUM(D51:D53)</f>
        <v>20793080</v>
      </c>
      <c r="E50" s="14">
        <f>SUM(E51:E53)</f>
        <v>0</v>
      </c>
      <c r="F50" s="14">
        <f>SUM(F51:F53)</f>
        <v>0</v>
      </c>
      <c r="G50" s="14">
        <f t="shared" si="4"/>
        <v>0</v>
      </c>
      <c r="H50" s="14">
        <f>SUM(H51:H53)</f>
        <v>0</v>
      </c>
      <c r="I50" s="14">
        <f>SUM(I51:I53)</f>
        <v>0</v>
      </c>
      <c r="J50" s="14">
        <f>SUM(J51:J53)</f>
        <v>0</v>
      </c>
      <c r="K50" s="14">
        <f t="shared" si="0"/>
        <v>20793080</v>
      </c>
      <c r="L50" s="14">
        <f t="shared" si="1"/>
        <v>20793080</v>
      </c>
      <c r="M50" s="14">
        <f t="shared" si="2"/>
        <v>0</v>
      </c>
      <c r="N50" s="14">
        <f>SUM(N51:N53)</f>
        <v>0</v>
      </c>
    </row>
    <row r="51" spans="1:14" s="41" customFormat="1" ht="13.5" customHeight="1">
      <c r="A51" s="16">
        <v>18050300</v>
      </c>
      <c r="B51" s="17" t="s">
        <v>15</v>
      </c>
      <c r="C51" s="18">
        <f t="shared" si="3"/>
        <v>678325</v>
      </c>
      <c r="D51" s="18">
        <v>678325</v>
      </c>
      <c r="E51" s="18"/>
      <c r="F51" s="18"/>
      <c r="G51" s="18">
        <f t="shared" si="4"/>
        <v>0</v>
      </c>
      <c r="H51" s="18"/>
      <c r="I51" s="18"/>
      <c r="J51" s="18"/>
      <c r="K51" s="18">
        <f t="shared" si="0"/>
        <v>678325</v>
      </c>
      <c r="L51" s="18">
        <f t="shared" si="1"/>
        <v>678325</v>
      </c>
      <c r="M51" s="14"/>
      <c r="N51" s="18"/>
    </row>
    <row r="52" spans="1:14" s="41" customFormat="1" ht="13.5" customHeight="1">
      <c r="A52" s="16">
        <v>18050400</v>
      </c>
      <c r="B52" s="17" t="s">
        <v>16</v>
      </c>
      <c r="C52" s="18">
        <f t="shared" si="3"/>
        <v>8500531</v>
      </c>
      <c r="D52" s="18">
        <v>8500531</v>
      </c>
      <c r="E52" s="18"/>
      <c r="F52" s="18"/>
      <c r="G52" s="18">
        <f t="shared" si="4"/>
        <v>0</v>
      </c>
      <c r="H52" s="18"/>
      <c r="I52" s="18"/>
      <c r="J52" s="18"/>
      <c r="K52" s="18">
        <f t="shared" si="0"/>
        <v>8500531</v>
      </c>
      <c r="L52" s="18">
        <f t="shared" si="1"/>
        <v>8500531</v>
      </c>
      <c r="M52" s="14"/>
      <c r="N52" s="18"/>
    </row>
    <row r="53" spans="1:14" s="41" customFormat="1" ht="48.75" customHeight="1">
      <c r="A53" s="16">
        <v>18050500</v>
      </c>
      <c r="B53" s="17" t="s">
        <v>50</v>
      </c>
      <c r="C53" s="18">
        <f t="shared" si="3"/>
        <v>11614224</v>
      </c>
      <c r="D53" s="18">
        <v>11614224</v>
      </c>
      <c r="E53" s="18"/>
      <c r="F53" s="18"/>
      <c r="G53" s="18">
        <f t="shared" si="4"/>
        <v>0</v>
      </c>
      <c r="H53" s="18"/>
      <c r="I53" s="18"/>
      <c r="J53" s="18"/>
      <c r="K53" s="18">
        <f t="shared" si="0"/>
        <v>11614224</v>
      </c>
      <c r="L53" s="18">
        <f t="shared" si="1"/>
        <v>11614224</v>
      </c>
      <c r="M53" s="14">
        <f t="shared" si="2"/>
        <v>0</v>
      </c>
      <c r="N53" s="18"/>
    </row>
    <row r="54" spans="1:14" s="41" customFormat="1" ht="15.75">
      <c r="A54" s="13">
        <v>19000000</v>
      </c>
      <c r="B54" s="15" t="s">
        <v>26</v>
      </c>
      <c r="C54" s="14">
        <f t="shared" si="3"/>
        <v>149200</v>
      </c>
      <c r="D54" s="14">
        <f>D55</f>
        <v>0</v>
      </c>
      <c r="E54" s="14">
        <f>E55</f>
        <v>149200</v>
      </c>
      <c r="F54" s="14">
        <f>F55</f>
        <v>0</v>
      </c>
      <c r="G54" s="14">
        <f t="shared" si="4"/>
        <v>0</v>
      </c>
      <c r="H54" s="14">
        <f>H55</f>
        <v>0</v>
      </c>
      <c r="I54" s="14">
        <f>I55</f>
        <v>0</v>
      </c>
      <c r="J54" s="14">
        <f>J55</f>
        <v>0</v>
      </c>
      <c r="K54" s="14">
        <f t="shared" si="0"/>
        <v>149200</v>
      </c>
      <c r="L54" s="14">
        <f t="shared" si="1"/>
        <v>0</v>
      </c>
      <c r="M54" s="14">
        <f t="shared" si="2"/>
        <v>149200</v>
      </c>
      <c r="N54" s="14">
        <f>N55</f>
        <v>0</v>
      </c>
    </row>
    <row r="55" spans="1:14" s="41" customFormat="1" ht="13.5" customHeight="1">
      <c r="A55" s="16">
        <v>19010000</v>
      </c>
      <c r="B55" s="17" t="s">
        <v>17</v>
      </c>
      <c r="C55" s="18">
        <f t="shared" si="3"/>
        <v>149200</v>
      </c>
      <c r="D55" s="19">
        <f>SUM(D56:D57)</f>
        <v>0</v>
      </c>
      <c r="E55" s="19">
        <f>SUM(E56:E57)</f>
        <v>149200</v>
      </c>
      <c r="F55" s="19">
        <f>SUM(F56:F57)</f>
        <v>0</v>
      </c>
      <c r="G55" s="18">
        <f t="shared" si="4"/>
        <v>0</v>
      </c>
      <c r="H55" s="19">
        <f>SUM(H56:H57)</f>
        <v>0</v>
      </c>
      <c r="I55" s="19">
        <f>SUM(I56:I57)</f>
        <v>0</v>
      </c>
      <c r="J55" s="19">
        <f>SUM(J56:J57)</f>
        <v>0</v>
      </c>
      <c r="K55" s="18">
        <f t="shared" si="0"/>
        <v>149200</v>
      </c>
      <c r="L55" s="18">
        <f t="shared" si="1"/>
        <v>0</v>
      </c>
      <c r="M55" s="18">
        <f t="shared" si="2"/>
        <v>149200</v>
      </c>
      <c r="N55" s="19">
        <f>SUM(N56:N57)</f>
        <v>0</v>
      </c>
    </row>
    <row r="56" spans="1:14" s="41" customFormat="1" ht="49.5" customHeight="1">
      <c r="A56" s="16">
        <v>19010100</v>
      </c>
      <c r="B56" s="17" t="s">
        <v>71</v>
      </c>
      <c r="C56" s="18">
        <f t="shared" si="3"/>
        <v>109800</v>
      </c>
      <c r="D56" s="18"/>
      <c r="E56" s="18">
        <v>109800</v>
      </c>
      <c r="F56" s="18"/>
      <c r="G56" s="18">
        <f t="shared" si="4"/>
        <v>0</v>
      </c>
      <c r="H56" s="18"/>
      <c r="I56" s="18"/>
      <c r="J56" s="18"/>
      <c r="K56" s="18">
        <f t="shared" si="0"/>
        <v>109800</v>
      </c>
      <c r="L56" s="18">
        <f t="shared" si="1"/>
        <v>0</v>
      </c>
      <c r="M56" s="18">
        <f t="shared" si="2"/>
        <v>109800</v>
      </c>
      <c r="N56" s="18"/>
    </row>
    <row r="57" spans="1:14" s="41" customFormat="1" ht="37.5" customHeight="1">
      <c r="A57" s="16">
        <v>19010300</v>
      </c>
      <c r="B57" s="17" t="s">
        <v>18</v>
      </c>
      <c r="C57" s="18">
        <f t="shared" si="3"/>
        <v>39400</v>
      </c>
      <c r="D57" s="18"/>
      <c r="E57" s="18">
        <v>39400</v>
      </c>
      <c r="F57" s="18"/>
      <c r="G57" s="18">
        <f t="shared" si="4"/>
        <v>0</v>
      </c>
      <c r="H57" s="18"/>
      <c r="I57" s="18"/>
      <c r="J57" s="18"/>
      <c r="K57" s="18">
        <f t="shared" si="0"/>
        <v>39400</v>
      </c>
      <c r="L57" s="18">
        <f t="shared" si="1"/>
        <v>0</v>
      </c>
      <c r="M57" s="18">
        <f t="shared" si="2"/>
        <v>39400</v>
      </c>
      <c r="N57" s="18"/>
    </row>
    <row r="58" spans="1:14" s="41" customFormat="1" ht="13.5" customHeight="1">
      <c r="A58" s="13">
        <v>20000000</v>
      </c>
      <c r="B58" s="13" t="s">
        <v>27</v>
      </c>
      <c r="C58" s="14">
        <f t="shared" si="3"/>
        <v>1467050</v>
      </c>
      <c r="D58" s="14">
        <f>D59+D65+D75+D82</f>
        <v>892114</v>
      </c>
      <c r="E58" s="14">
        <f>E59+E65+E75+E82</f>
        <v>574936</v>
      </c>
      <c r="F58" s="14">
        <f>F59+F65+F75+F82</f>
        <v>0</v>
      </c>
      <c r="G58" s="14">
        <f t="shared" si="4"/>
        <v>0</v>
      </c>
      <c r="H58" s="14">
        <f>H59+H65+H75+H82</f>
        <v>0</v>
      </c>
      <c r="I58" s="14">
        <f>I59+I65+I75+I82</f>
        <v>0</v>
      </c>
      <c r="J58" s="14">
        <f>J59+J65+J75+J82</f>
        <v>0</v>
      </c>
      <c r="K58" s="14">
        <f t="shared" si="0"/>
        <v>1467050</v>
      </c>
      <c r="L58" s="14">
        <f t="shared" si="1"/>
        <v>892114</v>
      </c>
      <c r="M58" s="14">
        <f t="shared" si="2"/>
        <v>574936</v>
      </c>
      <c r="N58" s="14">
        <f>N59+N65+N75+N82</f>
        <v>0</v>
      </c>
    </row>
    <row r="59" spans="1:14" s="41" customFormat="1" ht="14.25" customHeight="1">
      <c r="A59" s="13">
        <v>21000000</v>
      </c>
      <c r="B59" s="15" t="s">
        <v>28</v>
      </c>
      <c r="C59" s="14">
        <f t="shared" si="3"/>
        <v>19717</v>
      </c>
      <c r="D59" s="14">
        <f>D62+D60</f>
        <v>19717</v>
      </c>
      <c r="E59" s="14">
        <f>E62+E60+E61</f>
        <v>0</v>
      </c>
      <c r="F59" s="14">
        <f>F62</f>
        <v>0</v>
      </c>
      <c r="G59" s="14">
        <f t="shared" si="4"/>
        <v>0</v>
      </c>
      <c r="H59" s="14">
        <f>H62+H60</f>
        <v>0</v>
      </c>
      <c r="I59" s="14">
        <f>I62+I60+I61</f>
        <v>0</v>
      </c>
      <c r="J59" s="14">
        <f>J62</f>
        <v>0</v>
      </c>
      <c r="K59" s="14">
        <f t="shared" si="0"/>
        <v>19717</v>
      </c>
      <c r="L59" s="14">
        <f t="shared" si="1"/>
        <v>19717</v>
      </c>
      <c r="M59" s="14">
        <f t="shared" si="2"/>
        <v>0</v>
      </c>
      <c r="N59" s="14">
        <f>N62</f>
        <v>0</v>
      </c>
    </row>
    <row r="60" spans="1:14" s="41" customFormat="1" ht="31.5" hidden="1" customHeight="1">
      <c r="A60" s="16">
        <v>21050000</v>
      </c>
      <c r="B60" s="17" t="s">
        <v>86</v>
      </c>
      <c r="C60" s="18">
        <f t="shared" si="3"/>
        <v>0</v>
      </c>
      <c r="D60" s="18"/>
      <c r="E60" s="18"/>
      <c r="F60" s="18"/>
      <c r="G60" s="18">
        <f t="shared" si="4"/>
        <v>0</v>
      </c>
      <c r="H60" s="18"/>
      <c r="I60" s="18"/>
      <c r="J60" s="18"/>
      <c r="K60" s="14">
        <f t="shared" si="0"/>
        <v>0</v>
      </c>
      <c r="L60" s="14">
        <f t="shared" si="1"/>
        <v>0</v>
      </c>
      <c r="M60" s="14">
        <f t="shared" si="2"/>
        <v>0</v>
      </c>
      <c r="N60" s="18"/>
    </row>
    <row r="61" spans="1:14" s="41" customFormat="1" ht="53.25" hidden="1" customHeight="1">
      <c r="A61" s="16">
        <v>21110000</v>
      </c>
      <c r="B61" s="17" t="s">
        <v>90</v>
      </c>
      <c r="C61" s="18">
        <f t="shared" si="3"/>
        <v>0</v>
      </c>
      <c r="D61" s="18"/>
      <c r="E61" s="18"/>
      <c r="F61" s="18"/>
      <c r="G61" s="18">
        <f t="shared" si="4"/>
        <v>0</v>
      </c>
      <c r="H61" s="18"/>
      <c r="I61" s="18"/>
      <c r="J61" s="18"/>
      <c r="K61" s="14">
        <f t="shared" si="0"/>
        <v>0</v>
      </c>
      <c r="L61" s="14">
        <f t="shared" si="1"/>
        <v>0</v>
      </c>
      <c r="M61" s="14">
        <f t="shared" si="2"/>
        <v>0</v>
      </c>
      <c r="N61" s="18"/>
    </row>
    <row r="62" spans="1:14" s="12" customFormat="1" ht="14.25" customHeight="1">
      <c r="A62" s="13">
        <v>21080000</v>
      </c>
      <c r="B62" s="15" t="s">
        <v>6</v>
      </c>
      <c r="C62" s="14">
        <f t="shared" si="3"/>
        <v>19717</v>
      </c>
      <c r="D62" s="14">
        <f>D63+D64</f>
        <v>19717</v>
      </c>
      <c r="E62" s="14">
        <f>E63+E64</f>
        <v>0</v>
      </c>
      <c r="F62" s="14">
        <f>F63+F64</f>
        <v>0</v>
      </c>
      <c r="G62" s="14">
        <f t="shared" si="4"/>
        <v>0</v>
      </c>
      <c r="H62" s="14">
        <f>H63+H64</f>
        <v>0</v>
      </c>
      <c r="I62" s="14">
        <f>I63+I64</f>
        <v>0</v>
      </c>
      <c r="J62" s="14">
        <f>J63+J64</f>
        <v>0</v>
      </c>
      <c r="K62" s="14">
        <f t="shared" si="0"/>
        <v>19717</v>
      </c>
      <c r="L62" s="14">
        <f t="shared" si="1"/>
        <v>19717</v>
      </c>
      <c r="M62" s="14">
        <f t="shared" si="2"/>
        <v>0</v>
      </c>
      <c r="N62" s="14">
        <f>N63+N64</f>
        <v>0</v>
      </c>
    </row>
    <row r="63" spans="1:14" s="41" customFormat="1" ht="14.25" customHeight="1">
      <c r="A63" s="16">
        <v>21081100</v>
      </c>
      <c r="B63" s="17" t="s">
        <v>4</v>
      </c>
      <c r="C63" s="18">
        <f t="shared" si="3"/>
        <v>9717</v>
      </c>
      <c r="D63" s="18">
        <v>9717</v>
      </c>
      <c r="E63" s="18"/>
      <c r="F63" s="18"/>
      <c r="G63" s="18">
        <f t="shared" si="4"/>
        <v>0</v>
      </c>
      <c r="H63" s="18"/>
      <c r="I63" s="18"/>
      <c r="J63" s="18"/>
      <c r="K63" s="18">
        <f t="shared" si="0"/>
        <v>9717</v>
      </c>
      <c r="L63" s="18">
        <f t="shared" si="1"/>
        <v>9717</v>
      </c>
      <c r="M63" s="18">
        <f t="shared" si="2"/>
        <v>0</v>
      </c>
      <c r="N63" s="18"/>
    </row>
    <row r="64" spans="1:14" s="41" customFormat="1" ht="66.75" customHeight="1">
      <c r="A64" s="16">
        <v>21081500</v>
      </c>
      <c r="B64" s="17" t="s">
        <v>119</v>
      </c>
      <c r="C64" s="18">
        <f t="shared" si="3"/>
        <v>10000</v>
      </c>
      <c r="D64" s="18">
        <v>10000</v>
      </c>
      <c r="E64" s="18"/>
      <c r="F64" s="18"/>
      <c r="G64" s="18">
        <f t="shared" si="4"/>
        <v>0</v>
      </c>
      <c r="H64" s="18"/>
      <c r="I64" s="18"/>
      <c r="J64" s="18"/>
      <c r="K64" s="18">
        <f t="shared" si="0"/>
        <v>10000</v>
      </c>
      <c r="L64" s="18">
        <f t="shared" si="1"/>
        <v>10000</v>
      </c>
      <c r="M64" s="18"/>
      <c r="N64" s="18"/>
    </row>
    <row r="65" spans="1:14" s="41" customFormat="1" ht="33" customHeight="1">
      <c r="A65" s="13">
        <v>22000000</v>
      </c>
      <c r="B65" s="15" t="s">
        <v>19</v>
      </c>
      <c r="C65" s="14">
        <f t="shared" si="3"/>
        <v>797392</v>
      </c>
      <c r="D65" s="14">
        <f>D66+D71</f>
        <v>797392</v>
      </c>
      <c r="E65" s="14">
        <f>E66+E71</f>
        <v>0</v>
      </c>
      <c r="F65" s="14">
        <f>F66+F71</f>
        <v>0</v>
      </c>
      <c r="G65" s="14">
        <f t="shared" si="4"/>
        <v>0</v>
      </c>
      <c r="H65" s="14">
        <f>H66+H71</f>
        <v>0</v>
      </c>
      <c r="I65" s="14">
        <f>I66+I71</f>
        <v>0</v>
      </c>
      <c r="J65" s="14">
        <f>J66+J71</f>
        <v>0</v>
      </c>
      <c r="K65" s="14">
        <f t="shared" si="0"/>
        <v>797392</v>
      </c>
      <c r="L65" s="14">
        <f t="shared" si="1"/>
        <v>797392</v>
      </c>
      <c r="M65" s="14">
        <f t="shared" si="2"/>
        <v>0</v>
      </c>
      <c r="N65" s="14">
        <f>N66+N71</f>
        <v>0</v>
      </c>
    </row>
    <row r="66" spans="1:14" s="12" customFormat="1" ht="15.75" customHeight="1">
      <c r="A66" s="13">
        <v>22010000</v>
      </c>
      <c r="B66" s="15" t="s">
        <v>47</v>
      </c>
      <c r="C66" s="14">
        <f t="shared" si="3"/>
        <v>794286</v>
      </c>
      <c r="D66" s="14">
        <f>D67+D68+D69+D70</f>
        <v>794286</v>
      </c>
      <c r="E66" s="14">
        <f>E67+E68+E69</f>
        <v>0</v>
      </c>
      <c r="F66" s="14">
        <f>F67+F68+F69</f>
        <v>0</v>
      </c>
      <c r="G66" s="14">
        <f t="shared" si="4"/>
        <v>0</v>
      </c>
      <c r="H66" s="14">
        <f>H67+H68+H69+H70</f>
        <v>0</v>
      </c>
      <c r="I66" s="14">
        <f>I67+I68+I69</f>
        <v>0</v>
      </c>
      <c r="J66" s="14">
        <f>J67+J68+J69</f>
        <v>0</v>
      </c>
      <c r="K66" s="14">
        <f t="shared" si="0"/>
        <v>794286</v>
      </c>
      <c r="L66" s="14">
        <f t="shared" si="1"/>
        <v>794286</v>
      </c>
      <c r="M66" s="14">
        <f t="shared" si="2"/>
        <v>0</v>
      </c>
      <c r="N66" s="14">
        <f>N67+N68+N69</f>
        <v>0</v>
      </c>
    </row>
    <row r="67" spans="1:14" s="41" customFormat="1" ht="29.25" customHeight="1">
      <c r="A67" s="16">
        <v>22010300</v>
      </c>
      <c r="B67" s="17" t="s">
        <v>54</v>
      </c>
      <c r="C67" s="18">
        <f t="shared" si="3"/>
        <v>20050</v>
      </c>
      <c r="D67" s="18">
        <v>20050</v>
      </c>
      <c r="E67" s="18"/>
      <c r="F67" s="18"/>
      <c r="G67" s="18">
        <f t="shared" si="4"/>
        <v>0</v>
      </c>
      <c r="H67" s="18"/>
      <c r="I67" s="18"/>
      <c r="J67" s="18"/>
      <c r="K67" s="18">
        <f t="shared" si="0"/>
        <v>20050</v>
      </c>
      <c r="L67" s="18">
        <f t="shared" si="1"/>
        <v>20050</v>
      </c>
      <c r="M67" s="18"/>
      <c r="N67" s="18"/>
    </row>
    <row r="68" spans="1:14" s="41" customFormat="1" ht="15.75" customHeight="1">
      <c r="A68" s="16">
        <v>22012500</v>
      </c>
      <c r="B68" s="17" t="s">
        <v>44</v>
      </c>
      <c r="C68" s="18">
        <f t="shared" si="3"/>
        <v>364228</v>
      </c>
      <c r="D68" s="18">
        <v>364228</v>
      </c>
      <c r="E68" s="18"/>
      <c r="F68" s="18"/>
      <c r="G68" s="18">
        <f t="shared" si="4"/>
        <v>0</v>
      </c>
      <c r="H68" s="18"/>
      <c r="I68" s="18"/>
      <c r="J68" s="18"/>
      <c r="K68" s="18">
        <f t="shared" si="0"/>
        <v>364228</v>
      </c>
      <c r="L68" s="18">
        <f t="shared" si="1"/>
        <v>364228</v>
      </c>
      <c r="M68" s="18"/>
      <c r="N68" s="18"/>
    </row>
    <row r="69" spans="1:14" s="41" customFormat="1" ht="30.75" customHeight="1">
      <c r="A69" s="16">
        <v>22012600</v>
      </c>
      <c r="B69" s="17" t="s">
        <v>53</v>
      </c>
      <c r="C69" s="18">
        <f t="shared" si="3"/>
        <v>406978</v>
      </c>
      <c r="D69" s="18">
        <v>406978</v>
      </c>
      <c r="E69" s="18"/>
      <c r="F69" s="18"/>
      <c r="G69" s="18">
        <f t="shared" si="4"/>
        <v>0</v>
      </c>
      <c r="H69" s="18"/>
      <c r="I69" s="18"/>
      <c r="J69" s="18"/>
      <c r="K69" s="18">
        <f t="shared" si="0"/>
        <v>406978</v>
      </c>
      <c r="L69" s="18">
        <f t="shared" si="1"/>
        <v>406978</v>
      </c>
      <c r="M69" s="18"/>
      <c r="N69" s="18"/>
    </row>
    <row r="70" spans="1:14" s="41" customFormat="1" ht="63.75" customHeight="1">
      <c r="A70" s="16">
        <v>22012900</v>
      </c>
      <c r="B70" s="17" t="s">
        <v>88</v>
      </c>
      <c r="C70" s="18">
        <f t="shared" si="3"/>
        <v>3030</v>
      </c>
      <c r="D70" s="18">
        <v>3030</v>
      </c>
      <c r="E70" s="18"/>
      <c r="F70" s="18"/>
      <c r="G70" s="18">
        <f t="shared" si="4"/>
        <v>0</v>
      </c>
      <c r="H70" s="18"/>
      <c r="I70" s="18"/>
      <c r="J70" s="18"/>
      <c r="K70" s="18">
        <f t="shared" si="0"/>
        <v>3030</v>
      </c>
      <c r="L70" s="18">
        <f t="shared" si="1"/>
        <v>3030</v>
      </c>
      <c r="M70" s="18"/>
      <c r="N70" s="18"/>
    </row>
    <row r="71" spans="1:14" s="12" customFormat="1" ht="14.25" customHeight="1">
      <c r="A71" s="13">
        <v>22090000</v>
      </c>
      <c r="B71" s="15" t="s">
        <v>3</v>
      </c>
      <c r="C71" s="14">
        <f t="shared" si="3"/>
        <v>3106</v>
      </c>
      <c r="D71" s="14">
        <f>SUM(D72:D74)</f>
        <v>3106</v>
      </c>
      <c r="E71" s="14">
        <f>SUM(E72:E74)</f>
        <v>0</v>
      </c>
      <c r="F71" s="14">
        <f>SUM(F72:F74)</f>
        <v>0</v>
      </c>
      <c r="G71" s="14">
        <f t="shared" si="4"/>
        <v>0</v>
      </c>
      <c r="H71" s="14">
        <f>SUM(H72:H74)</f>
        <v>0</v>
      </c>
      <c r="I71" s="14">
        <f>SUM(I72:I74)</f>
        <v>0</v>
      </c>
      <c r="J71" s="14">
        <f>SUM(J72:J74)</f>
        <v>0</v>
      </c>
      <c r="K71" s="14">
        <f t="shared" si="0"/>
        <v>3106</v>
      </c>
      <c r="L71" s="14">
        <f t="shared" si="1"/>
        <v>3106</v>
      </c>
      <c r="M71" s="14">
        <f t="shared" si="2"/>
        <v>0</v>
      </c>
      <c r="N71" s="14">
        <f>SUM(N72:N74)</f>
        <v>0</v>
      </c>
    </row>
    <row r="72" spans="1:14" s="41" customFormat="1" ht="33.75" customHeight="1">
      <c r="A72" s="16">
        <v>22090100</v>
      </c>
      <c r="B72" s="17" t="s">
        <v>12</v>
      </c>
      <c r="C72" s="18">
        <f t="shared" si="3"/>
        <v>944</v>
      </c>
      <c r="D72" s="18">
        <v>944</v>
      </c>
      <c r="E72" s="18"/>
      <c r="F72" s="18"/>
      <c r="G72" s="18">
        <f t="shared" si="4"/>
        <v>0</v>
      </c>
      <c r="H72" s="18"/>
      <c r="I72" s="18"/>
      <c r="J72" s="18"/>
      <c r="K72" s="18">
        <f t="shared" si="0"/>
        <v>944</v>
      </c>
      <c r="L72" s="18">
        <f t="shared" si="1"/>
        <v>944</v>
      </c>
      <c r="M72" s="14">
        <f t="shared" si="2"/>
        <v>0</v>
      </c>
      <c r="N72" s="18"/>
    </row>
    <row r="73" spans="1:14" s="41" customFormat="1" ht="21" hidden="1" customHeight="1">
      <c r="A73" s="16">
        <v>22090200</v>
      </c>
      <c r="B73" s="17" t="s">
        <v>87</v>
      </c>
      <c r="C73" s="18">
        <f t="shared" si="3"/>
        <v>0</v>
      </c>
      <c r="D73" s="18"/>
      <c r="E73" s="18"/>
      <c r="F73" s="18"/>
      <c r="G73" s="18">
        <f t="shared" si="4"/>
        <v>0</v>
      </c>
      <c r="H73" s="18"/>
      <c r="I73" s="18"/>
      <c r="J73" s="18"/>
      <c r="K73" s="18">
        <f t="shared" si="0"/>
        <v>0</v>
      </c>
      <c r="L73" s="18">
        <f t="shared" si="1"/>
        <v>0</v>
      </c>
      <c r="M73" s="14">
        <f t="shared" si="2"/>
        <v>0</v>
      </c>
      <c r="N73" s="18"/>
    </row>
    <row r="74" spans="1:14" s="41" customFormat="1" ht="33.75" customHeight="1">
      <c r="A74" s="16">
        <v>22090400</v>
      </c>
      <c r="B74" s="17" t="s">
        <v>20</v>
      </c>
      <c r="C74" s="18">
        <f t="shared" si="3"/>
        <v>2162</v>
      </c>
      <c r="D74" s="18">
        <v>2162</v>
      </c>
      <c r="E74" s="18"/>
      <c r="F74" s="18"/>
      <c r="G74" s="18">
        <f t="shared" si="4"/>
        <v>0</v>
      </c>
      <c r="H74" s="18"/>
      <c r="I74" s="18"/>
      <c r="J74" s="18"/>
      <c r="K74" s="18">
        <f t="shared" si="0"/>
        <v>2162</v>
      </c>
      <c r="L74" s="18">
        <f t="shared" si="1"/>
        <v>2162</v>
      </c>
      <c r="M74" s="14">
        <f t="shared" si="2"/>
        <v>0</v>
      </c>
      <c r="N74" s="18"/>
    </row>
    <row r="75" spans="1:14" s="41" customFormat="1" ht="19.5" customHeight="1">
      <c r="A75" s="13">
        <v>24000000</v>
      </c>
      <c r="B75" s="15" t="s">
        <v>29</v>
      </c>
      <c r="C75" s="14">
        <f t="shared" si="3"/>
        <v>108605</v>
      </c>
      <c r="D75" s="14">
        <f>D76</f>
        <v>75005</v>
      </c>
      <c r="E75" s="14">
        <f>E76+E79+E81</f>
        <v>33600</v>
      </c>
      <c r="F75" s="14">
        <f>F76+F79</f>
        <v>0</v>
      </c>
      <c r="G75" s="14">
        <f t="shared" si="4"/>
        <v>0</v>
      </c>
      <c r="H75" s="14">
        <f>H76</f>
        <v>0</v>
      </c>
      <c r="I75" s="14">
        <f>I76+I79+I81</f>
        <v>0</v>
      </c>
      <c r="J75" s="14">
        <f>J76+J79</f>
        <v>0</v>
      </c>
      <c r="K75" s="14">
        <f t="shared" si="0"/>
        <v>108605</v>
      </c>
      <c r="L75" s="14">
        <f t="shared" si="1"/>
        <v>75005</v>
      </c>
      <c r="M75" s="14">
        <f t="shared" si="2"/>
        <v>33600</v>
      </c>
      <c r="N75" s="14">
        <f>N76+N79</f>
        <v>0</v>
      </c>
    </row>
    <row r="76" spans="1:14" s="12" customFormat="1" ht="16.5" customHeight="1">
      <c r="A76" s="13">
        <v>24060000</v>
      </c>
      <c r="B76" s="15" t="s">
        <v>6</v>
      </c>
      <c r="C76" s="14">
        <f t="shared" si="3"/>
        <v>108605</v>
      </c>
      <c r="D76" s="14">
        <f>D77+D78+D81</f>
        <v>75005</v>
      </c>
      <c r="E76" s="14">
        <f>E77+E78+E80</f>
        <v>33600</v>
      </c>
      <c r="F76" s="14">
        <f>F77+F78+F80</f>
        <v>0</v>
      </c>
      <c r="G76" s="14">
        <f t="shared" si="4"/>
        <v>0</v>
      </c>
      <c r="H76" s="14">
        <f>H77+H78+H81</f>
        <v>0</v>
      </c>
      <c r="I76" s="14">
        <f>I77+I78+I80</f>
        <v>0</v>
      </c>
      <c r="J76" s="14">
        <f>J77+J78+J80</f>
        <v>0</v>
      </c>
      <c r="K76" s="14">
        <f t="shared" si="0"/>
        <v>108605</v>
      </c>
      <c r="L76" s="14">
        <f t="shared" si="1"/>
        <v>75005</v>
      </c>
      <c r="M76" s="14">
        <f t="shared" si="2"/>
        <v>33600</v>
      </c>
      <c r="N76" s="14">
        <f>N77+N78+N80</f>
        <v>0</v>
      </c>
    </row>
    <row r="77" spans="1:14" s="41" customFormat="1" ht="18" customHeight="1">
      <c r="A77" s="16">
        <v>24060300</v>
      </c>
      <c r="B77" s="17" t="s">
        <v>6</v>
      </c>
      <c r="C77" s="18">
        <f t="shared" si="3"/>
        <v>56304</v>
      </c>
      <c r="D77" s="18">
        <v>56304</v>
      </c>
      <c r="E77" s="18"/>
      <c r="F77" s="18"/>
      <c r="G77" s="18">
        <f t="shared" si="4"/>
        <v>0</v>
      </c>
      <c r="H77" s="18"/>
      <c r="I77" s="18"/>
      <c r="J77" s="18"/>
      <c r="K77" s="14">
        <f t="shared" si="0"/>
        <v>56304</v>
      </c>
      <c r="L77" s="14">
        <f t="shared" si="1"/>
        <v>56304</v>
      </c>
      <c r="M77" s="14">
        <f t="shared" si="2"/>
        <v>0</v>
      </c>
      <c r="N77" s="18"/>
    </row>
    <row r="78" spans="1:14" s="41" customFormat="1" ht="56.25" hidden="1" customHeight="1">
      <c r="A78" s="16">
        <v>24062200</v>
      </c>
      <c r="B78" s="17" t="s">
        <v>51</v>
      </c>
      <c r="C78" s="18">
        <f t="shared" si="3"/>
        <v>0</v>
      </c>
      <c r="D78" s="18"/>
      <c r="E78" s="18"/>
      <c r="F78" s="18"/>
      <c r="G78" s="18">
        <f t="shared" si="4"/>
        <v>0</v>
      </c>
      <c r="H78" s="18"/>
      <c r="I78" s="18"/>
      <c r="J78" s="18"/>
      <c r="K78" s="14">
        <f t="shared" si="0"/>
        <v>0</v>
      </c>
      <c r="L78" s="14">
        <f t="shared" si="1"/>
        <v>0</v>
      </c>
      <c r="M78" s="14">
        <f t="shared" si="2"/>
        <v>0</v>
      </c>
      <c r="N78" s="18"/>
    </row>
    <row r="79" spans="1:14" s="41" customFormat="1" ht="15.75" hidden="1" customHeight="1">
      <c r="A79" s="16">
        <v>24170000</v>
      </c>
      <c r="B79" s="17" t="s">
        <v>36</v>
      </c>
      <c r="C79" s="18">
        <f t="shared" si="3"/>
        <v>0</v>
      </c>
      <c r="D79" s="18"/>
      <c r="E79" s="18"/>
      <c r="F79" s="18">
        <f>E79</f>
        <v>0</v>
      </c>
      <c r="G79" s="18">
        <f t="shared" si="4"/>
        <v>0</v>
      </c>
      <c r="H79" s="18"/>
      <c r="I79" s="18"/>
      <c r="J79" s="18">
        <f>I79</f>
        <v>0</v>
      </c>
      <c r="K79" s="14">
        <f t="shared" si="0"/>
        <v>0</v>
      </c>
      <c r="L79" s="14">
        <f t="shared" si="1"/>
        <v>0</v>
      </c>
      <c r="M79" s="14">
        <f t="shared" si="2"/>
        <v>0</v>
      </c>
      <c r="N79" s="18">
        <f>M79</f>
        <v>0</v>
      </c>
    </row>
    <row r="80" spans="1:14" s="41" customFormat="1" ht="46.5" customHeight="1">
      <c r="A80" s="16">
        <v>24062100</v>
      </c>
      <c r="B80" s="17" t="s">
        <v>79</v>
      </c>
      <c r="C80" s="18">
        <f t="shared" si="3"/>
        <v>33600</v>
      </c>
      <c r="D80" s="18"/>
      <c r="E80" s="18">
        <v>33600</v>
      </c>
      <c r="F80" s="18"/>
      <c r="G80" s="18">
        <f t="shared" si="4"/>
        <v>0</v>
      </c>
      <c r="H80" s="18"/>
      <c r="I80" s="18"/>
      <c r="J80" s="18"/>
      <c r="K80" s="14">
        <f t="shared" si="0"/>
        <v>33600</v>
      </c>
      <c r="L80" s="14">
        <f t="shared" ref="L80:L122" si="5">D80+H80</f>
        <v>0</v>
      </c>
      <c r="M80" s="14">
        <f t="shared" ref="M80:M122" si="6">E80+I80</f>
        <v>33600</v>
      </c>
      <c r="N80" s="18"/>
    </row>
    <row r="81" spans="1:14" s="41" customFormat="1" ht="100.5" customHeight="1">
      <c r="A81" s="16">
        <v>24062200</v>
      </c>
      <c r="B81" s="17" t="s">
        <v>77</v>
      </c>
      <c r="C81" s="18">
        <f t="shared" si="3"/>
        <v>18701</v>
      </c>
      <c r="D81" s="18">
        <v>18701</v>
      </c>
      <c r="E81" s="18"/>
      <c r="F81" s="18"/>
      <c r="G81" s="18">
        <f t="shared" si="4"/>
        <v>0</v>
      </c>
      <c r="H81" s="18"/>
      <c r="I81" s="18"/>
      <c r="J81" s="18"/>
      <c r="K81" s="14">
        <f t="shared" si="0"/>
        <v>18701</v>
      </c>
      <c r="L81" s="14">
        <f t="shared" si="5"/>
        <v>18701</v>
      </c>
      <c r="M81" s="14"/>
      <c r="N81" s="18"/>
    </row>
    <row r="82" spans="1:14" s="41" customFormat="1" ht="21.75" customHeight="1">
      <c r="A82" s="13">
        <v>25000000</v>
      </c>
      <c r="B82" s="15" t="s">
        <v>5</v>
      </c>
      <c r="C82" s="14">
        <f t="shared" si="3"/>
        <v>541336</v>
      </c>
      <c r="D82" s="14">
        <f>D83</f>
        <v>0</v>
      </c>
      <c r="E82" s="14">
        <f>E83</f>
        <v>541336</v>
      </c>
      <c r="F82" s="14">
        <f>F83</f>
        <v>0</v>
      </c>
      <c r="G82" s="14">
        <f t="shared" si="4"/>
        <v>0</v>
      </c>
      <c r="H82" s="14">
        <f>H83</f>
        <v>0</v>
      </c>
      <c r="I82" s="14">
        <f>I83</f>
        <v>0</v>
      </c>
      <c r="J82" s="14">
        <f>J83</f>
        <v>0</v>
      </c>
      <c r="K82" s="14">
        <f t="shared" ref="K82:K122" si="7">L82+M82</f>
        <v>541336</v>
      </c>
      <c r="L82" s="14">
        <f t="shared" si="5"/>
        <v>0</v>
      </c>
      <c r="M82" s="14">
        <f t="shared" si="6"/>
        <v>541336</v>
      </c>
      <c r="N82" s="14">
        <f>N83</f>
        <v>0</v>
      </c>
    </row>
    <row r="83" spans="1:14" s="41" customFormat="1" ht="31.5" customHeight="1">
      <c r="A83" s="16">
        <v>25010000</v>
      </c>
      <c r="B83" s="17" t="s">
        <v>21</v>
      </c>
      <c r="C83" s="18">
        <f t="shared" si="3"/>
        <v>541336</v>
      </c>
      <c r="D83" s="18">
        <f>SUM(D84:D88)</f>
        <v>0</v>
      </c>
      <c r="E83" s="18">
        <f>SUM(E84:E88)</f>
        <v>541336</v>
      </c>
      <c r="F83" s="18">
        <f>SUM(F84:F88)</f>
        <v>0</v>
      </c>
      <c r="G83" s="18">
        <f t="shared" si="4"/>
        <v>0</v>
      </c>
      <c r="H83" s="18">
        <f>SUM(H84:H88)</f>
        <v>0</v>
      </c>
      <c r="I83" s="18">
        <f>SUM(I84:I88)</f>
        <v>0</v>
      </c>
      <c r="J83" s="18">
        <f>SUM(J84:J88)</f>
        <v>0</v>
      </c>
      <c r="K83" s="14">
        <f t="shared" si="7"/>
        <v>541336</v>
      </c>
      <c r="L83" s="14">
        <f t="shared" si="5"/>
        <v>0</v>
      </c>
      <c r="M83" s="14">
        <f t="shared" si="6"/>
        <v>541336</v>
      </c>
      <c r="N83" s="18">
        <f>SUM(N84:N88)</f>
        <v>0</v>
      </c>
    </row>
    <row r="84" spans="1:14" s="41" customFormat="1" ht="30" customHeight="1">
      <c r="A84" s="16">
        <v>25010100</v>
      </c>
      <c r="B84" s="17" t="s">
        <v>37</v>
      </c>
      <c r="C84" s="18">
        <f t="shared" si="3"/>
        <v>297846</v>
      </c>
      <c r="D84" s="18"/>
      <c r="E84" s="18">
        <v>297846</v>
      </c>
      <c r="F84" s="18"/>
      <c r="G84" s="18">
        <f t="shared" si="4"/>
        <v>0</v>
      </c>
      <c r="H84" s="18"/>
      <c r="I84" s="18"/>
      <c r="J84" s="18"/>
      <c r="K84" s="14">
        <f t="shared" si="7"/>
        <v>297846</v>
      </c>
      <c r="L84" s="14">
        <f t="shared" si="5"/>
        <v>0</v>
      </c>
      <c r="M84" s="14">
        <f t="shared" si="6"/>
        <v>297846</v>
      </c>
      <c r="N84" s="18"/>
    </row>
    <row r="85" spans="1:14" s="41" customFormat="1" ht="24.75" hidden="1" customHeight="1">
      <c r="A85" s="16">
        <v>25010200</v>
      </c>
      <c r="B85" s="17" t="s">
        <v>95</v>
      </c>
      <c r="C85" s="18">
        <f t="shared" si="3"/>
        <v>0</v>
      </c>
      <c r="D85" s="18"/>
      <c r="E85" s="18"/>
      <c r="F85" s="18"/>
      <c r="G85" s="18">
        <f t="shared" si="4"/>
        <v>0</v>
      </c>
      <c r="H85" s="18"/>
      <c r="I85" s="18"/>
      <c r="J85" s="18"/>
      <c r="K85" s="14">
        <f t="shared" si="7"/>
        <v>0</v>
      </c>
      <c r="L85" s="14">
        <f t="shared" si="5"/>
        <v>0</v>
      </c>
      <c r="M85" s="14"/>
      <c r="N85" s="18"/>
    </row>
    <row r="86" spans="1:14" s="41" customFormat="1" ht="35.25" customHeight="1">
      <c r="A86" s="16">
        <v>25010300</v>
      </c>
      <c r="B86" s="17" t="s">
        <v>75</v>
      </c>
      <c r="C86" s="18">
        <f t="shared" si="3"/>
        <v>234540</v>
      </c>
      <c r="D86" s="18"/>
      <c r="E86" s="18">
        <v>234540</v>
      </c>
      <c r="F86" s="18"/>
      <c r="G86" s="18">
        <f t="shared" si="4"/>
        <v>0</v>
      </c>
      <c r="H86" s="18"/>
      <c r="I86" s="18"/>
      <c r="J86" s="18"/>
      <c r="K86" s="14">
        <f t="shared" si="7"/>
        <v>234540</v>
      </c>
      <c r="L86" s="14">
        <f t="shared" si="5"/>
        <v>0</v>
      </c>
      <c r="M86" s="14">
        <f t="shared" si="6"/>
        <v>234540</v>
      </c>
      <c r="N86" s="18"/>
    </row>
    <row r="87" spans="1:14" s="41" customFormat="1" ht="31.5" hidden="1" customHeight="1">
      <c r="A87" s="16">
        <v>25010400</v>
      </c>
      <c r="B87" s="17" t="s">
        <v>38</v>
      </c>
      <c r="C87" s="18">
        <f t="shared" si="3"/>
        <v>0</v>
      </c>
      <c r="D87" s="18"/>
      <c r="E87" s="20"/>
      <c r="F87" s="20"/>
      <c r="G87" s="18">
        <f t="shared" si="4"/>
        <v>0</v>
      </c>
      <c r="H87" s="18"/>
      <c r="I87" s="20"/>
      <c r="J87" s="20"/>
      <c r="K87" s="14">
        <f t="shared" si="7"/>
        <v>0</v>
      </c>
      <c r="L87" s="14">
        <f t="shared" si="5"/>
        <v>0</v>
      </c>
      <c r="M87" s="14">
        <f t="shared" si="6"/>
        <v>0</v>
      </c>
      <c r="N87" s="20"/>
    </row>
    <row r="88" spans="1:14" s="41" customFormat="1" ht="33" customHeight="1">
      <c r="A88" s="16">
        <v>25010400</v>
      </c>
      <c r="B88" s="17" t="s">
        <v>38</v>
      </c>
      <c r="C88" s="18">
        <f t="shared" si="3"/>
        <v>8950</v>
      </c>
      <c r="D88" s="18"/>
      <c r="E88" s="28">
        <v>8950</v>
      </c>
      <c r="F88" s="20"/>
      <c r="G88" s="18">
        <f t="shared" si="4"/>
        <v>0</v>
      </c>
      <c r="H88" s="18"/>
      <c r="I88" s="28"/>
      <c r="J88" s="20"/>
      <c r="K88" s="14">
        <f t="shared" si="7"/>
        <v>8950</v>
      </c>
      <c r="L88" s="14">
        <f t="shared" si="5"/>
        <v>0</v>
      </c>
      <c r="M88" s="14">
        <f t="shared" si="6"/>
        <v>8950</v>
      </c>
      <c r="N88" s="20"/>
    </row>
    <row r="89" spans="1:14" s="41" customFormat="1" ht="15.75" hidden="1" customHeight="1">
      <c r="A89" s="13">
        <v>50000000</v>
      </c>
      <c r="B89" s="13" t="s">
        <v>31</v>
      </c>
      <c r="C89" s="18">
        <f t="shared" si="3"/>
        <v>0</v>
      </c>
      <c r="D89" s="14">
        <f t="shared" ref="D89:N90" si="8">D90</f>
        <v>0</v>
      </c>
      <c r="E89" s="14">
        <f t="shared" si="8"/>
        <v>0</v>
      </c>
      <c r="F89" s="14">
        <f t="shared" si="8"/>
        <v>0</v>
      </c>
      <c r="G89" s="18">
        <f t="shared" si="4"/>
        <v>0</v>
      </c>
      <c r="H89" s="14">
        <f t="shared" si="8"/>
        <v>0</v>
      </c>
      <c r="I89" s="14">
        <f t="shared" si="8"/>
        <v>0</v>
      </c>
      <c r="J89" s="14">
        <f t="shared" si="8"/>
        <v>0</v>
      </c>
      <c r="K89" s="14">
        <f t="shared" si="7"/>
        <v>0</v>
      </c>
      <c r="L89" s="14">
        <f t="shared" si="5"/>
        <v>0</v>
      </c>
      <c r="M89" s="14">
        <f t="shared" si="6"/>
        <v>0</v>
      </c>
      <c r="N89" s="14">
        <f t="shared" si="8"/>
        <v>0</v>
      </c>
    </row>
    <row r="90" spans="1:14" s="12" customFormat="1" ht="15.75" hidden="1" customHeight="1">
      <c r="A90" s="13">
        <v>50100000</v>
      </c>
      <c r="B90" s="15" t="s">
        <v>23</v>
      </c>
      <c r="C90" s="18">
        <f t="shared" si="3"/>
        <v>0</v>
      </c>
      <c r="D90" s="14">
        <f t="shared" si="8"/>
        <v>0</v>
      </c>
      <c r="E90" s="14">
        <f t="shared" si="8"/>
        <v>0</v>
      </c>
      <c r="F90" s="14">
        <f t="shared" si="8"/>
        <v>0</v>
      </c>
      <c r="G90" s="18">
        <f t="shared" si="4"/>
        <v>0</v>
      </c>
      <c r="H90" s="14">
        <f t="shared" si="8"/>
        <v>0</v>
      </c>
      <c r="I90" s="14">
        <f t="shared" si="8"/>
        <v>0</v>
      </c>
      <c r="J90" s="14">
        <f t="shared" si="8"/>
        <v>0</v>
      </c>
      <c r="K90" s="14">
        <f t="shared" si="7"/>
        <v>0</v>
      </c>
      <c r="L90" s="14">
        <f t="shared" si="5"/>
        <v>0</v>
      </c>
      <c r="M90" s="14">
        <f t="shared" si="6"/>
        <v>0</v>
      </c>
      <c r="N90" s="14">
        <f t="shared" si="8"/>
        <v>0</v>
      </c>
    </row>
    <row r="91" spans="1:14" s="41" customFormat="1" ht="47.25" hidden="1" customHeight="1">
      <c r="A91" s="16">
        <v>50110000</v>
      </c>
      <c r="B91" s="17" t="s">
        <v>7</v>
      </c>
      <c r="C91" s="18">
        <f t="shared" si="3"/>
        <v>0</v>
      </c>
      <c r="D91" s="18"/>
      <c r="E91" s="18"/>
      <c r="F91" s="18"/>
      <c r="G91" s="18">
        <f t="shared" si="4"/>
        <v>0</v>
      </c>
      <c r="H91" s="18"/>
      <c r="I91" s="18"/>
      <c r="J91" s="18"/>
      <c r="K91" s="14">
        <f t="shared" si="7"/>
        <v>0</v>
      </c>
      <c r="L91" s="14">
        <f t="shared" si="5"/>
        <v>0</v>
      </c>
      <c r="M91" s="14">
        <f t="shared" si="6"/>
        <v>0</v>
      </c>
      <c r="N91" s="18"/>
    </row>
    <row r="92" spans="1:14" s="12" customFormat="1" ht="20.25" customHeight="1">
      <c r="A92" s="13">
        <v>30000000</v>
      </c>
      <c r="B92" s="15" t="s">
        <v>100</v>
      </c>
      <c r="C92" s="14">
        <f t="shared" si="3"/>
        <v>235874</v>
      </c>
      <c r="D92" s="14"/>
      <c r="E92" s="14">
        <f>E93+E95</f>
        <v>235874</v>
      </c>
      <c r="F92" s="14">
        <f>F93+F95</f>
        <v>235874</v>
      </c>
      <c r="G92" s="14">
        <f t="shared" si="4"/>
        <v>0</v>
      </c>
      <c r="H92" s="14"/>
      <c r="I92" s="14">
        <f>I93+I95</f>
        <v>0</v>
      </c>
      <c r="J92" s="14">
        <f>J93+J95</f>
        <v>0</v>
      </c>
      <c r="K92" s="14">
        <f t="shared" si="7"/>
        <v>235874</v>
      </c>
      <c r="L92" s="14">
        <f t="shared" si="5"/>
        <v>0</v>
      </c>
      <c r="M92" s="14">
        <f t="shared" si="6"/>
        <v>235874</v>
      </c>
      <c r="N92" s="14">
        <f>N93+N95</f>
        <v>235874</v>
      </c>
    </row>
    <row r="93" spans="1:14" s="41" customFormat="1" ht="18" hidden="1" customHeight="1">
      <c r="A93" s="16">
        <v>31000000</v>
      </c>
      <c r="B93" s="17" t="s">
        <v>101</v>
      </c>
      <c r="C93" s="18">
        <f t="shared" si="3"/>
        <v>0</v>
      </c>
      <c r="D93" s="18"/>
      <c r="E93" s="18">
        <f>E94</f>
        <v>0</v>
      </c>
      <c r="F93" s="18">
        <f>F94</f>
        <v>0</v>
      </c>
      <c r="G93" s="18">
        <f t="shared" si="4"/>
        <v>0</v>
      </c>
      <c r="H93" s="18"/>
      <c r="I93" s="18">
        <f>I94</f>
        <v>0</v>
      </c>
      <c r="J93" s="18">
        <f>J94</f>
        <v>0</v>
      </c>
      <c r="K93" s="14">
        <f t="shared" si="7"/>
        <v>0</v>
      </c>
      <c r="L93" s="14">
        <f t="shared" si="5"/>
        <v>0</v>
      </c>
      <c r="M93" s="14">
        <f t="shared" si="6"/>
        <v>0</v>
      </c>
      <c r="N93" s="18">
        <f>N94</f>
        <v>0</v>
      </c>
    </row>
    <row r="94" spans="1:14" s="41" customFormat="1" ht="33" hidden="1" customHeight="1">
      <c r="A94" s="16">
        <v>31030000</v>
      </c>
      <c r="B94" s="17" t="s">
        <v>102</v>
      </c>
      <c r="C94" s="18">
        <f t="shared" si="3"/>
        <v>0</v>
      </c>
      <c r="D94" s="18"/>
      <c r="E94" s="18"/>
      <c r="F94" s="18"/>
      <c r="G94" s="18">
        <f t="shared" si="4"/>
        <v>0</v>
      </c>
      <c r="H94" s="18"/>
      <c r="I94" s="18"/>
      <c r="J94" s="18"/>
      <c r="K94" s="14">
        <f t="shared" si="7"/>
        <v>0</v>
      </c>
      <c r="L94" s="14">
        <f t="shared" si="5"/>
        <v>0</v>
      </c>
      <c r="M94" s="14">
        <f t="shared" si="6"/>
        <v>0</v>
      </c>
      <c r="N94" s="18"/>
    </row>
    <row r="95" spans="1:14" s="41" customFormat="1" ht="23.25" customHeight="1">
      <c r="A95" s="16">
        <v>33000000</v>
      </c>
      <c r="B95" s="17" t="s">
        <v>103</v>
      </c>
      <c r="C95" s="18">
        <f t="shared" si="3"/>
        <v>235874</v>
      </c>
      <c r="D95" s="18"/>
      <c r="E95" s="18">
        <f>E96</f>
        <v>235874</v>
      </c>
      <c r="F95" s="18">
        <f>F96</f>
        <v>235874</v>
      </c>
      <c r="G95" s="18">
        <f t="shared" si="4"/>
        <v>0</v>
      </c>
      <c r="H95" s="18"/>
      <c r="I95" s="18">
        <f>I96</f>
        <v>0</v>
      </c>
      <c r="J95" s="18">
        <f>J96</f>
        <v>0</v>
      </c>
      <c r="K95" s="14">
        <f t="shared" si="7"/>
        <v>235874</v>
      </c>
      <c r="L95" s="14">
        <f t="shared" si="5"/>
        <v>0</v>
      </c>
      <c r="M95" s="14">
        <f t="shared" si="6"/>
        <v>235874</v>
      </c>
      <c r="N95" s="18">
        <f>N96</f>
        <v>235874</v>
      </c>
    </row>
    <row r="96" spans="1:14" s="41" customFormat="1" ht="21.75" customHeight="1">
      <c r="A96" s="16">
        <v>33010000</v>
      </c>
      <c r="B96" s="17" t="s">
        <v>104</v>
      </c>
      <c r="C96" s="18">
        <f t="shared" si="3"/>
        <v>235874</v>
      </c>
      <c r="D96" s="18"/>
      <c r="E96" s="18">
        <f>E97+E98</f>
        <v>235874</v>
      </c>
      <c r="F96" s="18">
        <f>F97+F98</f>
        <v>235874</v>
      </c>
      <c r="G96" s="18">
        <f t="shared" si="4"/>
        <v>0</v>
      </c>
      <c r="H96" s="18"/>
      <c r="I96" s="18">
        <f>I97+I98</f>
        <v>0</v>
      </c>
      <c r="J96" s="18">
        <f>J97+J98</f>
        <v>0</v>
      </c>
      <c r="K96" s="14">
        <f t="shared" si="7"/>
        <v>235874</v>
      </c>
      <c r="L96" s="14">
        <f t="shared" si="5"/>
        <v>0</v>
      </c>
      <c r="M96" s="14">
        <f t="shared" si="6"/>
        <v>235874</v>
      </c>
      <c r="N96" s="18">
        <f>N97+N98</f>
        <v>235874</v>
      </c>
    </row>
    <row r="97" spans="1:14" s="41" customFormat="1" ht="50.25" customHeight="1">
      <c r="A97" s="43">
        <v>33010100</v>
      </c>
      <c r="B97" s="44" t="s">
        <v>110</v>
      </c>
      <c r="C97" s="18">
        <f t="shared" si="3"/>
        <v>63029</v>
      </c>
      <c r="D97" s="18"/>
      <c r="E97" s="18">
        <v>63029</v>
      </c>
      <c r="F97" s="18">
        <v>63029</v>
      </c>
      <c r="G97" s="18">
        <f t="shared" si="4"/>
        <v>0</v>
      </c>
      <c r="H97" s="18"/>
      <c r="I97" s="18"/>
      <c r="J97" s="18"/>
      <c r="K97" s="14">
        <f t="shared" si="7"/>
        <v>63029</v>
      </c>
      <c r="L97" s="14">
        <f t="shared" si="5"/>
        <v>0</v>
      </c>
      <c r="M97" s="14">
        <f t="shared" si="6"/>
        <v>63029</v>
      </c>
      <c r="N97" s="18">
        <f>F97+J97</f>
        <v>63029</v>
      </c>
    </row>
    <row r="98" spans="1:14" s="41" customFormat="1" ht="53.25" customHeight="1">
      <c r="A98" s="16">
        <v>33010500</v>
      </c>
      <c r="B98" s="17" t="s">
        <v>105</v>
      </c>
      <c r="C98" s="18">
        <f t="shared" si="3"/>
        <v>172845</v>
      </c>
      <c r="D98" s="18"/>
      <c r="E98" s="18">
        <v>172845</v>
      </c>
      <c r="F98" s="18">
        <v>172845</v>
      </c>
      <c r="G98" s="18">
        <f t="shared" si="4"/>
        <v>0</v>
      </c>
      <c r="H98" s="18"/>
      <c r="I98" s="18"/>
      <c r="J98" s="18"/>
      <c r="K98" s="14">
        <f t="shared" si="7"/>
        <v>172845</v>
      </c>
      <c r="L98" s="14">
        <f t="shared" si="5"/>
        <v>0</v>
      </c>
      <c r="M98" s="14">
        <f t="shared" si="6"/>
        <v>172845</v>
      </c>
      <c r="N98" s="18">
        <f>F98+J98</f>
        <v>172845</v>
      </c>
    </row>
    <row r="99" spans="1:14" s="41" customFormat="1" ht="13.5" customHeight="1">
      <c r="A99" s="13">
        <v>40000000</v>
      </c>
      <c r="B99" s="13" t="s">
        <v>22</v>
      </c>
      <c r="C99" s="14">
        <f t="shared" si="3"/>
        <v>59659469.159999996</v>
      </c>
      <c r="D99" s="14">
        <f>D100</f>
        <v>50515336</v>
      </c>
      <c r="E99" s="14">
        <f>E100</f>
        <v>9144133.1600000001</v>
      </c>
      <c r="F99" s="14">
        <f>F100</f>
        <v>0</v>
      </c>
      <c r="G99" s="14">
        <f t="shared" si="4"/>
        <v>549900</v>
      </c>
      <c r="H99" s="14">
        <f>H100</f>
        <v>0</v>
      </c>
      <c r="I99" s="14">
        <f>I100</f>
        <v>549900</v>
      </c>
      <c r="J99" s="14">
        <f>J100</f>
        <v>0</v>
      </c>
      <c r="K99" s="14">
        <f t="shared" si="7"/>
        <v>60209369.159999996</v>
      </c>
      <c r="L99" s="14">
        <f t="shared" si="5"/>
        <v>50515336</v>
      </c>
      <c r="M99" s="14">
        <f t="shared" si="6"/>
        <v>9694033.1600000001</v>
      </c>
      <c r="N99" s="14">
        <f>N100</f>
        <v>0</v>
      </c>
    </row>
    <row r="100" spans="1:14" s="41" customFormat="1" ht="15.75">
      <c r="A100" s="13">
        <v>41000000</v>
      </c>
      <c r="B100" s="15" t="s">
        <v>30</v>
      </c>
      <c r="C100" s="14">
        <f t="shared" si="3"/>
        <v>59659469.159999996</v>
      </c>
      <c r="D100" s="14">
        <f>D103+D110+D101+D108</f>
        <v>50515336</v>
      </c>
      <c r="E100" s="14">
        <f>E103+E110+E101</f>
        <v>9144133.1600000001</v>
      </c>
      <c r="F100" s="14">
        <f>F103+F110+F101</f>
        <v>0</v>
      </c>
      <c r="G100" s="14">
        <f t="shared" si="4"/>
        <v>549900</v>
      </c>
      <c r="H100" s="14">
        <f>H103+H110+H101+H108</f>
        <v>0</v>
      </c>
      <c r="I100" s="14">
        <f>I103+I110+I101</f>
        <v>549900</v>
      </c>
      <c r="J100" s="14">
        <f>J103+J110+J101</f>
        <v>0</v>
      </c>
      <c r="K100" s="14">
        <f t="shared" si="7"/>
        <v>60209369.159999996</v>
      </c>
      <c r="L100" s="14">
        <f t="shared" si="5"/>
        <v>50515336</v>
      </c>
      <c r="M100" s="14">
        <f t="shared" si="6"/>
        <v>9694033.1600000001</v>
      </c>
      <c r="N100" s="14">
        <f>N103+N110+N101</f>
        <v>0</v>
      </c>
    </row>
    <row r="101" spans="1:14" s="41" customFormat="1" ht="15.75" customHeight="1">
      <c r="A101" s="13">
        <v>41020000</v>
      </c>
      <c r="B101" s="15" t="s">
        <v>72</v>
      </c>
      <c r="C101" s="14">
        <f t="shared" si="3"/>
        <v>1096100</v>
      </c>
      <c r="D101" s="14">
        <f>D102</f>
        <v>1096100</v>
      </c>
      <c r="E101" s="14"/>
      <c r="F101" s="14"/>
      <c r="G101" s="14">
        <f t="shared" si="4"/>
        <v>0</v>
      </c>
      <c r="H101" s="14">
        <f>H102</f>
        <v>0</v>
      </c>
      <c r="I101" s="14"/>
      <c r="J101" s="14"/>
      <c r="K101" s="14">
        <f t="shared" si="7"/>
        <v>1096100</v>
      </c>
      <c r="L101" s="14">
        <f t="shared" si="5"/>
        <v>1096100</v>
      </c>
      <c r="M101" s="14">
        <f t="shared" si="6"/>
        <v>0</v>
      </c>
      <c r="N101" s="14"/>
    </row>
    <row r="102" spans="1:14" s="41" customFormat="1" ht="60.75" customHeight="1">
      <c r="A102" s="16">
        <v>41021400</v>
      </c>
      <c r="B102" s="49" t="s">
        <v>120</v>
      </c>
      <c r="C102" s="18">
        <f t="shared" ref="C102:C122" si="9">D102+E102</f>
        <v>1096100</v>
      </c>
      <c r="D102" s="18">
        <v>1096100</v>
      </c>
      <c r="E102" s="14"/>
      <c r="F102" s="14"/>
      <c r="G102" s="18">
        <f t="shared" ref="G102:G120" si="10">H102+I102</f>
        <v>0</v>
      </c>
      <c r="H102" s="34"/>
      <c r="I102" s="14"/>
      <c r="J102" s="14"/>
      <c r="K102" s="14">
        <f t="shared" si="7"/>
        <v>1096100</v>
      </c>
      <c r="L102" s="14">
        <f t="shared" si="5"/>
        <v>1096100</v>
      </c>
      <c r="M102" s="14"/>
      <c r="N102" s="14"/>
    </row>
    <row r="103" spans="1:14" s="41" customFormat="1" ht="21.75" customHeight="1">
      <c r="A103" s="21">
        <v>41030000</v>
      </c>
      <c r="B103" s="22" t="s">
        <v>55</v>
      </c>
      <c r="C103" s="14">
        <f t="shared" si="9"/>
        <v>41020500</v>
      </c>
      <c r="D103" s="14">
        <f>D105+D106+D107+D104</f>
        <v>41020500</v>
      </c>
      <c r="E103" s="14">
        <f>E105</f>
        <v>0</v>
      </c>
      <c r="F103" s="14">
        <f>F105</f>
        <v>0</v>
      </c>
      <c r="G103" s="14">
        <f t="shared" si="10"/>
        <v>549900</v>
      </c>
      <c r="H103" s="14">
        <f>H105+H106+H107+H104</f>
        <v>0</v>
      </c>
      <c r="I103" s="14">
        <f>I105+I106+I107+I104</f>
        <v>549900</v>
      </c>
      <c r="J103" s="14">
        <f>J105</f>
        <v>0</v>
      </c>
      <c r="K103" s="14">
        <f t="shared" si="7"/>
        <v>41570400</v>
      </c>
      <c r="L103" s="14">
        <f t="shared" si="5"/>
        <v>41020500</v>
      </c>
      <c r="M103" s="14">
        <f t="shared" si="6"/>
        <v>549900</v>
      </c>
      <c r="N103" s="14">
        <f>N105</f>
        <v>0</v>
      </c>
    </row>
    <row r="104" spans="1:14" s="41" customFormat="1" ht="33.75" customHeight="1">
      <c r="A104" s="62">
        <v>41033300</v>
      </c>
      <c r="B104" s="39" t="s">
        <v>121</v>
      </c>
      <c r="C104" s="18">
        <f t="shared" si="9"/>
        <v>464600</v>
      </c>
      <c r="D104" s="18">
        <v>464600</v>
      </c>
      <c r="E104" s="18"/>
      <c r="F104" s="18"/>
      <c r="G104" s="18">
        <f t="shared" si="10"/>
        <v>506600</v>
      </c>
      <c r="H104" s="18"/>
      <c r="I104" s="18">
        <v>506600</v>
      </c>
      <c r="J104" s="18"/>
      <c r="K104" s="14">
        <f t="shared" si="7"/>
        <v>971200</v>
      </c>
      <c r="L104" s="14">
        <f t="shared" si="5"/>
        <v>464600</v>
      </c>
      <c r="M104" s="14">
        <f t="shared" si="6"/>
        <v>506600</v>
      </c>
      <c r="N104" s="18"/>
    </row>
    <row r="105" spans="1:14" s="41" customFormat="1" ht="16.5" customHeight="1">
      <c r="A105" s="23">
        <v>41033900</v>
      </c>
      <c r="B105" s="24" t="s">
        <v>56</v>
      </c>
      <c r="C105" s="18">
        <f t="shared" si="9"/>
        <v>40555900</v>
      </c>
      <c r="D105" s="18">
        <v>40555900</v>
      </c>
      <c r="E105" s="18"/>
      <c r="F105" s="18"/>
      <c r="G105" s="18">
        <f t="shared" si="10"/>
        <v>0</v>
      </c>
      <c r="H105" s="18"/>
      <c r="I105" s="18"/>
      <c r="J105" s="18"/>
      <c r="K105" s="14">
        <f t="shared" si="7"/>
        <v>40555900</v>
      </c>
      <c r="L105" s="14">
        <f t="shared" si="5"/>
        <v>40555900</v>
      </c>
      <c r="M105" s="14">
        <f t="shared" si="6"/>
        <v>0</v>
      </c>
      <c r="N105" s="18"/>
    </row>
    <row r="106" spans="1:14" s="41" customFormat="1" ht="31.5" customHeight="1">
      <c r="A106" s="23">
        <v>41037400</v>
      </c>
      <c r="B106" s="24" t="s">
        <v>124</v>
      </c>
      <c r="C106" s="18">
        <f t="shared" si="9"/>
        <v>0</v>
      </c>
      <c r="D106" s="18"/>
      <c r="E106" s="18"/>
      <c r="F106" s="18"/>
      <c r="G106" s="18">
        <f t="shared" si="10"/>
        <v>43300</v>
      </c>
      <c r="H106" s="18"/>
      <c r="I106" s="18">
        <v>43300</v>
      </c>
      <c r="J106" s="18"/>
      <c r="K106" s="14">
        <f t="shared" si="7"/>
        <v>43300</v>
      </c>
      <c r="L106" s="14">
        <f t="shared" si="5"/>
        <v>0</v>
      </c>
      <c r="M106" s="14">
        <f t="shared" si="6"/>
        <v>43300</v>
      </c>
      <c r="N106" s="18"/>
    </row>
    <row r="107" spans="1:14" s="41" customFormat="1" ht="74.25" hidden="1" customHeight="1">
      <c r="A107" s="23">
        <v>41035500</v>
      </c>
      <c r="B107" s="24" t="s">
        <v>84</v>
      </c>
      <c r="C107" s="18">
        <f t="shared" si="9"/>
        <v>0</v>
      </c>
      <c r="D107" s="18"/>
      <c r="E107" s="18"/>
      <c r="F107" s="18"/>
      <c r="G107" s="18">
        <f t="shared" si="10"/>
        <v>0</v>
      </c>
      <c r="H107" s="18"/>
      <c r="I107" s="18"/>
      <c r="J107" s="18"/>
      <c r="K107" s="14">
        <f t="shared" si="7"/>
        <v>0</v>
      </c>
      <c r="L107" s="14">
        <f t="shared" si="5"/>
        <v>0</v>
      </c>
      <c r="M107" s="14">
        <f t="shared" si="6"/>
        <v>0</v>
      </c>
      <c r="N107" s="18"/>
    </row>
    <row r="108" spans="1:14" s="41" customFormat="1" ht="21" customHeight="1">
      <c r="A108" s="31">
        <v>41040000</v>
      </c>
      <c r="B108" s="32" t="s">
        <v>92</v>
      </c>
      <c r="C108" s="14">
        <f>C109</f>
        <v>0</v>
      </c>
      <c r="D108" s="14">
        <f>D109</f>
        <v>0</v>
      </c>
      <c r="E108" s="18"/>
      <c r="F108" s="18"/>
      <c r="G108" s="14">
        <f>G109</f>
        <v>0</v>
      </c>
      <c r="H108" s="14">
        <f>H109</f>
        <v>0</v>
      </c>
      <c r="I108" s="18"/>
      <c r="J108" s="18"/>
      <c r="K108" s="14">
        <f t="shared" si="7"/>
        <v>0</v>
      </c>
      <c r="L108" s="14">
        <f t="shared" si="5"/>
        <v>0</v>
      </c>
      <c r="M108" s="14">
        <f t="shared" si="6"/>
        <v>0</v>
      </c>
      <c r="N108" s="18"/>
    </row>
    <row r="109" spans="1:14" s="41" customFormat="1" ht="80.25" customHeight="1">
      <c r="A109" s="25">
        <v>41040500</v>
      </c>
      <c r="B109" s="33" t="s">
        <v>93</v>
      </c>
      <c r="C109" s="18">
        <f>D109</f>
        <v>0</v>
      </c>
      <c r="D109" s="18"/>
      <c r="E109" s="18"/>
      <c r="F109" s="18"/>
      <c r="G109" s="18">
        <f>H109</f>
        <v>0</v>
      </c>
      <c r="H109" s="18"/>
      <c r="I109" s="18"/>
      <c r="J109" s="18"/>
      <c r="K109" s="14">
        <f t="shared" si="7"/>
        <v>0</v>
      </c>
      <c r="L109" s="14">
        <f t="shared" si="5"/>
        <v>0</v>
      </c>
      <c r="M109" s="14">
        <f t="shared" si="6"/>
        <v>0</v>
      </c>
      <c r="N109" s="18"/>
    </row>
    <row r="110" spans="1:14" s="41" customFormat="1" ht="21.75" customHeight="1">
      <c r="A110" s="21">
        <v>41050000</v>
      </c>
      <c r="B110" s="22" t="s">
        <v>57</v>
      </c>
      <c r="C110" s="14">
        <f t="shared" si="9"/>
        <v>17542869.16</v>
      </c>
      <c r="D110" s="14">
        <f>SUM(D111:D118)</f>
        <v>8398736</v>
      </c>
      <c r="E110" s="14">
        <f>SUM(E111:E118)</f>
        <v>9144133.1600000001</v>
      </c>
      <c r="F110" s="14">
        <f>SUM(F111:F118)</f>
        <v>0</v>
      </c>
      <c r="G110" s="14">
        <f t="shared" si="10"/>
        <v>0</v>
      </c>
      <c r="H110" s="14">
        <f>SUM(H111:H118)</f>
        <v>0</v>
      </c>
      <c r="I110" s="14">
        <f>SUM(I111:I118)</f>
        <v>0</v>
      </c>
      <c r="J110" s="14">
        <f>SUM(J111:J118)</f>
        <v>0</v>
      </c>
      <c r="K110" s="14">
        <f t="shared" si="7"/>
        <v>17542869.16</v>
      </c>
      <c r="L110" s="14">
        <f t="shared" si="5"/>
        <v>8398736</v>
      </c>
      <c r="M110" s="14">
        <f t="shared" si="6"/>
        <v>9144133.1600000001</v>
      </c>
      <c r="N110" s="14">
        <f>SUM(N111:N118)</f>
        <v>0</v>
      </c>
    </row>
    <row r="111" spans="1:14" s="41" customFormat="1" ht="73.5" customHeight="1">
      <c r="A111" s="45">
        <v>41050900</v>
      </c>
      <c r="B111" s="30" t="s">
        <v>89</v>
      </c>
      <c r="C111" s="18">
        <f t="shared" si="9"/>
        <v>5435064</v>
      </c>
      <c r="D111" s="18">
        <v>5435064</v>
      </c>
      <c r="E111" s="18"/>
      <c r="F111" s="18"/>
      <c r="G111" s="18">
        <f t="shared" si="10"/>
        <v>0</v>
      </c>
      <c r="H111" s="18"/>
      <c r="I111" s="18"/>
      <c r="J111" s="18"/>
      <c r="K111" s="14">
        <f t="shared" si="7"/>
        <v>5435064</v>
      </c>
      <c r="L111" s="14">
        <f t="shared" si="5"/>
        <v>5435064</v>
      </c>
      <c r="M111" s="14"/>
      <c r="N111" s="18"/>
    </row>
    <row r="112" spans="1:14" s="41" customFormat="1" ht="36" customHeight="1">
      <c r="A112" s="25">
        <v>41051000</v>
      </c>
      <c r="B112" s="26" t="s">
        <v>65</v>
      </c>
      <c r="C112" s="54">
        <f t="shared" si="9"/>
        <v>2091775</v>
      </c>
      <c r="D112" s="18">
        <v>2091775</v>
      </c>
      <c r="E112" s="18"/>
      <c r="F112" s="18"/>
      <c r="G112" s="18">
        <f t="shared" si="10"/>
        <v>0</v>
      </c>
      <c r="H112" s="18"/>
      <c r="I112" s="18"/>
      <c r="J112" s="18"/>
      <c r="K112" s="14">
        <f t="shared" si="7"/>
        <v>2091775</v>
      </c>
      <c r="L112" s="14">
        <f t="shared" si="5"/>
        <v>2091775</v>
      </c>
      <c r="M112" s="14"/>
      <c r="N112" s="18"/>
    </row>
    <row r="113" spans="1:14" s="41" customFormat="1" ht="36" customHeight="1">
      <c r="A113" s="57">
        <v>41051100</v>
      </c>
      <c r="B113" s="58" t="s">
        <v>116</v>
      </c>
      <c r="C113" s="54">
        <f t="shared" si="9"/>
        <v>585089</v>
      </c>
      <c r="D113" s="18"/>
      <c r="E113" s="18">
        <v>585089</v>
      </c>
      <c r="F113" s="18"/>
      <c r="G113" s="18">
        <f t="shared" si="10"/>
        <v>0</v>
      </c>
      <c r="H113" s="18"/>
      <c r="I113" s="18"/>
      <c r="J113" s="18"/>
      <c r="K113" s="14">
        <f t="shared" si="7"/>
        <v>585089</v>
      </c>
      <c r="L113" s="14">
        <f t="shared" si="5"/>
        <v>0</v>
      </c>
      <c r="M113" s="14">
        <f t="shared" si="6"/>
        <v>585089</v>
      </c>
      <c r="N113" s="18"/>
    </row>
    <row r="114" spans="1:14" s="35" customFormat="1" ht="49.5" customHeight="1">
      <c r="A114" s="55">
        <v>41051200</v>
      </c>
      <c r="B114" s="56" t="s">
        <v>66</v>
      </c>
      <c r="C114" s="34">
        <f t="shared" si="9"/>
        <v>132174</v>
      </c>
      <c r="D114" s="34">
        <v>132174</v>
      </c>
      <c r="E114" s="34"/>
      <c r="F114" s="34"/>
      <c r="G114" s="34">
        <f t="shared" si="10"/>
        <v>0</v>
      </c>
      <c r="H114" s="34"/>
      <c r="I114" s="34"/>
      <c r="J114" s="34"/>
      <c r="K114" s="14">
        <f t="shared" si="7"/>
        <v>132174</v>
      </c>
      <c r="L114" s="14">
        <f t="shared" si="5"/>
        <v>132174</v>
      </c>
      <c r="M114" s="14"/>
      <c r="N114" s="34"/>
    </row>
    <row r="115" spans="1:14" s="41" customFormat="1" ht="51.75" customHeight="1">
      <c r="A115" s="37">
        <v>41051400</v>
      </c>
      <c r="B115" s="63" t="s">
        <v>85</v>
      </c>
      <c r="C115" s="18">
        <f t="shared" si="9"/>
        <v>672592</v>
      </c>
      <c r="D115" s="18">
        <v>672592</v>
      </c>
      <c r="E115" s="18"/>
      <c r="F115" s="18"/>
      <c r="G115" s="18">
        <f t="shared" si="10"/>
        <v>0</v>
      </c>
      <c r="H115" s="18"/>
      <c r="I115" s="18"/>
      <c r="J115" s="18"/>
      <c r="K115" s="14">
        <f t="shared" si="7"/>
        <v>672592</v>
      </c>
      <c r="L115" s="14">
        <f t="shared" si="5"/>
        <v>672592</v>
      </c>
      <c r="M115" s="14"/>
      <c r="N115" s="18"/>
    </row>
    <row r="116" spans="1:14" s="41" customFormat="1" ht="47.25" customHeight="1">
      <c r="A116" s="37">
        <v>41051700</v>
      </c>
      <c r="B116" s="26" t="s">
        <v>91</v>
      </c>
      <c r="C116" s="18">
        <f t="shared" si="9"/>
        <v>37248</v>
      </c>
      <c r="D116" s="18">
        <v>37248</v>
      </c>
      <c r="E116" s="18"/>
      <c r="F116" s="18"/>
      <c r="G116" s="18">
        <f t="shared" si="10"/>
        <v>0</v>
      </c>
      <c r="H116" s="18"/>
      <c r="I116" s="18"/>
      <c r="J116" s="18"/>
      <c r="K116" s="14">
        <f t="shared" si="7"/>
        <v>37248</v>
      </c>
      <c r="L116" s="14">
        <f t="shared" si="5"/>
        <v>37248</v>
      </c>
      <c r="M116" s="14"/>
      <c r="N116" s="18"/>
    </row>
    <row r="117" spans="1:14" s="41" customFormat="1" ht="15.75">
      <c r="A117" s="23">
        <v>41053900</v>
      </c>
      <c r="B117" s="27" t="s">
        <v>58</v>
      </c>
      <c r="C117" s="18">
        <f t="shared" si="9"/>
        <v>29883</v>
      </c>
      <c r="D117" s="18">
        <v>29883</v>
      </c>
      <c r="E117" s="18"/>
      <c r="F117" s="18"/>
      <c r="G117" s="18">
        <f t="shared" si="10"/>
        <v>0</v>
      </c>
      <c r="H117" s="18"/>
      <c r="I117" s="18"/>
      <c r="J117" s="18"/>
      <c r="K117" s="14">
        <f t="shared" si="7"/>
        <v>29883</v>
      </c>
      <c r="L117" s="14">
        <f t="shared" si="5"/>
        <v>29883</v>
      </c>
      <c r="M117" s="14">
        <f t="shared" si="6"/>
        <v>0</v>
      </c>
      <c r="N117" s="18"/>
    </row>
    <row r="118" spans="1:14" s="41" customFormat="1" ht="78" customHeight="1">
      <c r="A118" s="37">
        <v>41059200</v>
      </c>
      <c r="B118" s="50" t="s">
        <v>107</v>
      </c>
      <c r="C118" s="18">
        <f t="shared" si="9"/>
        <v>8559044.1600000001</v>
      </c>
      <c r="D118" s="18"/>
      <c r="E118" s="18">
        <v>8559044.1600000001</v>
      </c>
      <c r="F118" s="18"/>
      <c r="G118" s="18">
        <f t="shared" si="10"/>
        <v>0</v>
      </c>
      <c r="H118" s="18"/>
      <c r="I118" s="18"/>
      <c r="J118" s="18"/>
      <c r="K118" s="14">
        <f t="shared" si="7"/>
        <v>8559044.1600000001</v>
      </c>
      <c r="L118" s="14"/>
      <c r="M118" s="14">
        <f t="shared" si="6"/>
        <v>8559044.1600000001</v>
      </c>
      <c r="N118" s="18"/>
    </row>
    <row r="119" spans="1:14" s="41" customFormat="1" ht="18" customHeight="1">
      <c r="A119" s="59">
        <v>50000000</v>
      </c>
      <c r="B119" s="47" t="s">
        <v>117</v>
      </c>
      <c r="C119" s="18">
        <f t="shared" si="9"/>
        <v>510000</v>
      </c>
      <c r="D119" s="18"/>
      <c r="E119" s="18">
        <f>E120</f>
        <v>510000</v>
      </c>
      <c r="F119" s="18"/>
      <c r="G119" s="18">
        <f t="shared" si="10"/>
        <v>0</v>
      </c>
      <c r="H119" s="18"/>
      <c r="I119" s="18">
        <f>I120</f>
        <v>0</v>
      </c>
      <c r="J119" s="18"/>
      <c r="K119" s="14">
        <f t="shared" si="7"/>
        <v>510000</v>
      </c>
      <c r="L119" s="14"/>
      <c r="M119" s="14">
        <f t="shared" si="6"/>
        <v>510000</v>
      </c>
      <c r="N119" s="18"/>
    </row>
    <row r="120" spans="1:14" s="41" customFormat="1" ht="38.25" customHeight="1">
      <c r="A120" s="60">
        <v>50110000</v>
      </c>
      <c r="B120" s="48" t="s">
        <v>118</v>
      </c>
      <c r="C120" s="18">
        <f t="shared" si="9"/>
        <v>510000</v>
      </c>
      <c r="D120" s="18"/>
      <c r="E120" s="18">
        <v>510000</v>
      </c>
      <c r="F120" s="18"/>
      <c r="G120" s="18">
        <f t="shared" si="10"/>
        <v>0</v>
      </c>
      <c r="H120" s="18"/>
      <c r="I120" s="18"/>
      <c r="J120" s="18"/>
      <c r="K120" s="14">
        <f t="shared" si="7"/>
        <v>510000</v>
      </c>
      <c r="L120" s="14"/>
      <c r="M120" s="14">
        <f t="shared" si="6"/>
        <v>510000</v>
      </c>
      <c r="N120" s="18"/>
    </row>
    <row r="121" spans="1:14" s="12" customFormat="1" ht="18.75" customHeight="1">
      <c r="A121" s="13"/>
      <c r="B121" s="15" t="s">
        <v>63</v>
      </c>
      <c r="C121" s="14">
        <f t="shared" si="9"/>
        <v>104911475</v>
      </c>
      <c r="D121" s="14">
        <f>D15+D58+D89+D92</f>
        <v>103441465</v>
      </c>
      <c r="E121" s="14">
        <f>E15+E58+E89+E92+E119</f>
        <v>1470010</v>
      </c>
      <c r="F121" s="14">
        <f>F15+F58+F89+F92</f>
        <v>235874</v>
      </c>
      <c r="G121" s="14">
        <f>G15+G58+G89+G92+G119</f>
        <v>0</v>
      </c>
      <c r="H121" s="14">
        <f>H15+H58+H89+H92</f>
        <v>0</v>
      </c>
      <c r="I121" s="14">
        <f>I15+I58+I89+I92+I119</f>
        <v>0</v>
      </c>
      <c r="J121" s="14">
        <f>J15+J58+J89+J92</f>
        <v>0</v>
      </c>
      <c r="K121" s="14">
        <f t="shared" si="7"/>
        <v>104911475</v>
      </c>
      <c r="L121" s="14">
        <f t="shared" si="5"/>
        <v>103441465</v>
      </c>
      <c r="M121" s="14">
        <f t="shared" si="6"/>
        <v>1470010</v>
      </c>
      <c r="N121" s="14">
        <f>N15+N58+N89+N92</f>
        <v>235874</v>
      </c>
    </row>
    <row r="122" spans="1:14" s="41" customFormat="1" ht="15.75">
      <c r="A122" s="16" t="s">
        <v>73</v>
      </c>
      <c r="B122" s="15" t="s">
        <v>64</v>
      </c>
      <c r="C122" s="14">
        <f t="shared" si="9"/>
        <v>164570944.16</v>
      </c>
      <c r="D122" s="14">
        <f t="shared" ref="D122:N122" si="11">D121+D99+D119</f>
        <v>153956801</v>
      </c>
      <c r="E122" s="14">
        <f>E121+E99</f>
        <v>10614143.16</v>
      </c>
      <c r="F122" s="14">
        <f t="shared" si="11"/>
        <v>235874</v>
      </c>
      <c r="G122" s="14">
        <f>G121+G99</f>
        <v>549900</v>
      </c>
      <c r="H122" s="14">
        <f t="shared" si="11"/>
        <v>0</v>
      </c>
      <c r="I122" s="14">
        <f>I121+I99</f>
        <v>549900</v>
      </c>
      <c r="J122" s="14">
        <f t="shared" si="11"/>
        <v>0</v>
      </c>
      <c r="K122" s="14">
        <f t="shared" si="7"/>
        <v>165120844.16</v>
      </c>
      <c r="L122" s="14">
        <f t="shared" si="5"/>
        <v>153956801</v>
      </c>
      <c r="M122" s="14">
        <f t="shared" si="6"/>
        <v>11164043.16</v>
      </c>
      <c r="N122" s="14">
        <f t="shared" si="11"/>
        <v>235874</v>
      </c>
    </row>
    <row r="123" spans="1:14" ht="12" customHeight="1">
      <c r="A123" s="83"/>
      <c r="B123" s="83"/>
      <c r="C123" s="83"/>
      <c r="D123" s="83"/>
      <c r="E123" s="83"/>
      <c r="F123" s="83"/>
      <c r="K123" s="61"/>
    </row>
    <row r="124" spans="1:14" ht="47.25" customHeight="1">
      <c r="A124" s="86" t="s">
        <v>74</v>
      </c>
      <c r="B124" s="86"/>
      <c r="C124" s="87"/>
      <c r="D124" s="87"/>
      <c r="E124" s="87"/>
      <c r="F124" s="87"/>
      <c r="K124" s="85" t="s">
        <v>99</v>
      </c>
      <c r="L124" s="85"/>
      <c r="M124" s="85"/>
      <c r="N124" s="61"/>
    </row>
    <row r="125" spans="1:14" ht="12" customHeight="1">
      <c r="A125" s="53"/>
      <c r="B125" s="53"/>
      <c r="C125" s="53"/>
      <c r="D125" s="9"/>
      <c r="E125" s="9"/>
      <c r="F125" s="2"/>
      <c r="K125" s="61"/>
      <c r="L125" s="61"/>
      <c r="M125" s="61"/>
      <c r="N125" s="61"/>
    </row>
    <row r="126" spans="1:14" ht="12" customHeight="1">
      <c r="A126" s="53"/>
      <c r="B126" s="53"/>
      <c r="C126" s="53"/>
      <c r="D126" s="9"/>
      <c r="E126" s="9"/>
      <c r="F126" s="2"/>
      <c r="K126" s="61"/>
      <c r="L126" s="61"/>
      <c r="M126" s="61"/>
      <c r="N126" s="61"/>
    </row>
    <row r="127" spans="1:14" ht="12" customHeight="1">
      <c r="A127" s="82"/>
      <c r="B127" s="53"/>
      <c r="C127" s="53"/>
      <c r="D127" s="9"/>
      <c r="E127" s="9"/>
      <c r="F127" s="2"/>
    </row>
    <row r="128" spans="1:14" ht="12" customHeight="1">
      <c r="A128" s="82"/>
      <c r="B128" s="53"/>
      <c r="C128" s="53"/>
      <c r="D128" s="9"/>
      <c r="E128" s="9"/>
      <c r="F128" s="2"/>
    </row>
    <row r="129" spans="1:6" ht="12" customHeight="1">
      <c r="A129" s="82"/>
      <c r="B129" s="53"/>
      <c r="C129" s="53"/>
      <c r="D129" s="9"/>
      <c r="E129" s="9"/>
      <c r="F129" s="2"/>
    </row>
    <row r="130" spans="1:6" ht="12" customHeight="1">
      <c r="A130" s="82"/>
      <c r="B130" s="53"/>
      <c r="C130" s="53"/>
      <c r="D130" s="9"/>
      <c r="E130" s="9"/>
      <c r="F130" s="2"/>
    </row>
    <row r="131" spans="1:6" ht="12" customHeight="1">
      <c r="A131" s="82"/>
      <c r="B131" s="53"/>
      <c r="C131" s="53"/>
      <c r="D131" s="9"/>
      <c r="E131" s="9"/>
      <c r="F131" s="2"/>
    </row>
    <row r="132" spans="1:6" ht="12" customHeight="1">
      <c r="A132" s="82"/>
      <c r="B132" s="5"/>
      <c r="C132" s="5"/>
      <c r="D132" s="9"/>
      <c r="E132" s="9"/>
      <c r="F132" s="2"/>
    </row>
    <row r="133" spans="1:6" ht="233.25" customHeight="1">
      <c r="A133" s="82"/>
      <c r="B133" s="6"/>
      <c r="C133" s="6"/>
      <c r="D133" s="9"/>
      <c r="E133" s="9"/>
      <c r="F133" s="2"/>
    </row>
    <row r="134" spans="1:6" ht="22.5" customHeight="1">
      <c r="A134" s="82"/>
      <c r="B134" s="6"/>
      <c r="C134" s="6"/>
      <c r="D134" s="9"/>
      <c r="E134" s="9"/>
      <c r="F134" s="2"/>
    </row>
    <row r="135" spans="1:6" ht="186.75" customHeight="1">
      <c r="A135" s="82"/>
      <c r="B135" s="6"/>
      <c r="C135" s="6"/>
      <c r="D135" s="9"/>
      <c r="E135" s="9"/>
      <c r="F135" s="2"/>
    </row>
    <row r="136" spans="1:6" ht="22.5" customHeight="1">
      <c r="A136" s="82"/>
      <c r="B136" s="6"/>
      <c r="C136" s="6"/>
      <c r="D136" s="9"/>
      <c r="E136" s="9"/>
      <c r="F136" s="2"/>
    </row>
    <row r="137" spans="1:6" ht="52.5" customHeight="1">
      <c r="A137" s="82"/>
      <c r="B137" s="6"/>
      <c r="C137" s="6"/>
      <c r="D137" s="9"/>
      <c r="E137" s="9"/>
      <c r="F137" s="2"/>
    </row>
    <row r="138" spans="1:6">
      <c r="A138" s="82"/>
      <c r="B138" s="6"/>
      <c r="C138" s="6"/>
      <c r="D138" s="9"/>
      <c r="E138" s="9"/>
      <c r="F138" s="2"/>
    </row>
    <row r="139" spans="1:6" ht="22.5" customHeight="1">
      <c r="A139" s="82"/>
      <c r="B139" s="6"/>
      <c r="C139" s="6"/>
      <c r="D139" s="9"/>
      <c r="E139" s="9"/>
      <c r="F139" s="2"/>
    </row>
    <row r="140" spans="1:6" ht="22.5" customHeight="1">
      <c r="A140" s="82"/>
      <c r="B140" s="6"/>
      <c r="C140" s="6"/>
      <c r="D140" s="11"/>
      <c r="E140" s="11"/>
      <c r="F140" s="3"/>
    </row>
    <row r="141" spans="1:6" ht="22.5" customHeight="1">
      <c r="A141" s="82"/>
      <c r="B141" s="6"/>
      <c r="C141" s="6"/>
      <c r="D141" s="11"/>
      <c r="E141" s="11"/>
      <c r="F141" s="3"/>
    </row>
    <row r="142" spans="1:6" ht="22.5" customHeight="1">
      <c r="A142" s="82"/>
      <c r="B142" s="6"/>
      <c r="C142" s="6"/>
      <c r="D142" s="11"/>
      <c r="E142" s="11"/>
      <c r="F142" s="3"/>
    </row>
    <row r="143" spans="1:6" ht="22.5" customHeight="1">
      <c r="A143" s="82"/>
      <c r="B143" s="6"/>
      <c r="C143" s="6"/>
      <c r="D143" s="11"/>
      <c r="E143" s="11"/>
      <c r="F143" s="3"/>
    </row>
    <row r="144" spans="1:6" ht="22.5" customHeight="1">
      <c r="A144" s="82"/>
      <c r="B144" s="6"/>
      <c r="C144" s="6"/>
      <c r="D144" s="11"/>
      <c r="E144" s="11"/>
      <c r="F144" s="3"/>
    </row>
    <row r="145" spans="1:3">
      <c r="A145" s="82"/>
      <c r="B145" s="6"/>
      <c r="C145" s="6"/>
    </row>
    <row r="146" spans="1:3" ht="22.5" customHeight="1">
      <c r="A146" s="82"/>
      <c r="B146" s="6"/>
      <c r="C146" s="6"/>
    </row>
    <row r="147" spans="1:3" ht="57" customHeight="1">
      <c r="A147" s="82"/>
      <c r="B147" s="39" t="s">
        <v>108</v>
      </c>
      <c r="C147" s="6"/>
    </row>
    <row r="148" spans="1:3" ht="22.5" customHeight="1">
      <c r="A148" s="82"/>
      <c r="B148" s="6"/>
      <c r="C148" s="6"/>
    </row>
    <row r="149" spans="1:3" ht="22.5" customHeight="1">
      <c r="A149" s="82"/>
      <c r="B149" s="6"/>
      <c r="C149" s="6"/>
    </row>
    <row r="150" spans="1:3" ht="22.5" customHeight="1">
      <c r="A150" s="82"/>
      <c r="B150" s="6"/>
      <c r="C150" s="6"/>
    </row>
    <row r="151" spans="1:3">
      <c r="A151" s="82"/>
      <c r="B151" s="6"/>
      <c r="C151" s="6"/>
    </row>
    <row r="152" spans="1:3" ht="168.75" customHeight="1">
      <c r="A152" s="82"/>
      <c r="B152" s="6"/>
      <c r="C152" s="6"/>
    </row>
    <row r="153" spans="1:3" ht="16.5" customHeight="1">
      <c r="A153" s="82"/>
      <c r="B153" s="7"/>
      <c r="C153" s="7"/>
    </row>
    <row r="154" spans="1:3" ht="90" customHeight="1">
      <c r="A154" s="82"/>
      <c r="B154" s="6"/>
      <c r="C154" s="6"/>
    </row>
    <row r="155" spans="1:3" ht="409.5" customHeight="1">
      <c r="B155" s="8"/>
      <c r="C155" s="8"/>
    </row>
  </sheetData>
  <mergeCells count="40">
    <mergeCell ref="A153:A154"/>
    <mergeCell ref="A124:B124"/>
    <mergeCell ref="C124:F124"/>
    <mergeCell ref="A127:A128"/>
    <mergeCell ref="A129:A132"/>
    <mergeCell ref="A133:A146"/>
    <mergeCell ref="A147:A148"/>
    <mergeCell ref="K12:K13"/>
    <mergeCell ref="L12:L13"/>
    <mergeCell ref="M12:N12"/>
    <mergeCell ref="A149:A150"/>
    <mergeCell ref="A151:A152"/>
    <mergeCell ref="A123:F123"/>
    <mergeCell ref="A12:A13"/>
    <mergeCell ref="B12:B13"/>
    <mergeCell ref="C12:C13"/>
    <mergeCell ref="D12:D13"/>
    <mergeCell ref="E12:F12"/>
    <mergeCell ref="G12:G13"/>
    <mergeCell ref="H12:H13"/>
    <mergeCell ref="I12:J12"/>
    <mergeCell ref="K124:M124"/>
    <mergeCell ref="K11:N11"/>
    <mergeCell ref="C4:F4"/>
    <mergeCell ref="K4:N4"/>
    <mergeCell ref="C5:F5"/>
    <mergeCell ref="K5:N5"/>
    <mergeCell ref="B6:M6"/>
    <mergeCell ref="A7:N7"/>
    <mergeCell ref="A8:B8"/>
    <mergeCell ref="A9:B9"/>
    <mergeCell ref="C10:F10"/>
    <mergeCell ref="C11:F11"/>
    <mergeCell ref="G11:J11"/>
    <mergeCell ref="C1:F1"/>
    <mergeCell ref="K1:N1"/>
    <mergeCell ref="C2:F2"/>
    <mergeCell ref="K2:N2"/>
    <mergeCell ref="C3:F3"/>
    <mergeCell ref="K3:N3"/>
  </mergeCells>
  <hyperlinks>
    <hyperlink ref="B34" r:id="rId1" location="n20318" display="n20318"/>
    <hyperlink ref="B35" r:id="rId2" location="n20318" display="n20318"/>
  </hyperlinks>
  <pageMargins left="0.98425196850393704" right="0.39370078740157483" top="0.59055118110236227" bottom="0.39370078740157483" header="0.27559055118110237" footer="0.23622047244094491"/>
  <pageSetup paperSize="9" scale="48" fitToWidth="2" fitToHeight="2" orientation="landscape" horizontalDpi="4294967293" r:id="rId3"/>
  <headerFooter alignWithMargins="0">
    <oddFooter>&amp;C&amp;"Times New Roman,обычный"&amp;16&amp;P</oddFooter>
  </headerFooter>
  <rowBreaks count="2" manualBreakCount="2">
    <brk id="45" max="13" man="1"/>
    <brk id="9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 1 (2)</vt:lpstr>
      <vt:lpstr>'Дод 1 (2)'!Заголовки_для_печати</vt:lpstr>
      <vt:lpstr>'Дод 1 (2)'!Область_печати</vt:lpstr>
    </vt:vector>
  </TitlesOfParts>
  <Company>gft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01_Natasha</dc:creator>
  <cp:lastModifiedBy>User</cp:lastModifiedBy>
  <cp:lastPrinted>2024-12-27T07:04:10Z</cp:lastPrinted>
  <dcterms:created xsi:type="dcterms:W3CDTF">2004-10-28T11:18:27Z</dcterms:created>
  <dcterms:modified xsi:type="dcterms:W3CDTF">2025-01-02T12:58:52Z</dcterms:modified>
</cp:coreProperties>
</file>